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4000" windowHeight="8088" tabRatio="797" activeTab="2"/>
  </bookViews>
  <sheets>
    <sheet name="Instruction" sheetId="21" r:id="rId1"/>
    <sheet name="General" sheetId="3" r:id="rId2"/>
    <sheet name="Specifications Feed" sheetId="15" r:id="rId3"/>
    <sheet name="EnMS" sheetId="6" r:id="rId4"/>
    <sheet name="Consumption" sheetId="14" r:id="rId5"/>
    <sheet name="Product" sheetId="9" r:id="rId6"/>
    <sheet name="Pump" sheetId="10" r:id="rId7"/>
    <sheet name="Heat Exchanger" sheetId="12" r:id="rId8"/>
    <sheet name="Furnace" sheetId="16" r:id="rId9"/>
    <sheet name="Desalter" sheetId="17" r:id="rId10"/>
    <sheet name="Standard 401" sheetId="18" r:id="rId11"/>
    <sheet name="Standard 400" sheetId="19" r:id="rId12"/>
    <sheet name="Standard 1399" sheetId="20" r:id="rId1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20" l="1"/>
  <c r="E33" i="20"/>
  <c r="D33" i="20"/>
  <c r="C33" i="20"/>
  <c r="B33" i="20"/>
  <c r="AR26" i="20"/>
  <c r="AS26" i="20" s="1"/>
  <c r="AR25" i="20"/>
  <c r="AS25" i="20" s="1"/>
  <c r="AR24" i="20"/>
  <c r="AS24" i="20" s="1"/>
  <c r="AS23" i="20"/>
  <c r="AR23" i="20"/>
  <c r="AR22" i="20"/>
  <c r="AS22" i="20" s="1"/>
  <c r="AR21" i="20"/>
  <c r="AS21" i="20" s="1"/>
  <c r="AS20" i="20"/>
  <c r="AR20" i="20"/>
  <c r="AS19" i="20"/>
  <c r="AR19" i="20"/>
  <c r="AR18" i="20"/>
  <c r="AS18" i="20" s="1"/>
  <c r="AR17" i="20"/>
  <c r="AS17" i="20" s="1"/>
  <c r="AJ17" i="20"/>
  <c r="AI17" i="20"/>
  <c r="AS16" i="20"/>
  <c r="AR16" i="20"/>
  <c r="AR15" i="20"/>
  <c r="AS15" i="20" s="1"/>
  <c r="AS27" i="20" s="1"/>
  <c r="F10" i="20"/>
  <c r="F11" i="20" s="1"/>
  <c r="F9" i="20"/>
  <c r="F8" i="20"/>
  <c r="F12" i="20" s="1"/>
  <c r="F33" i="19"/>
  <c r="E33" i="19"/>
  <c r="D33" i="19"/>
  <c r="C33" i="19"/>
  <c r="B33" i="19"/>
  <c r="AR26" i="19"/>
  <c r="AS26" i="19" s="1"/>
  <c r="AS25" i="19"/>
  <c r="AR25" i="19"/>
  <c r="AR24" i="19"/>
  <c r="AS24" i="19" s="1"/>
  <c r="AS23" i="19"/>
  <c r="AR23" i="19"/>
  <c r="AR22" i="19"/>
  <c r="AS22" i="19" s="1"/>
  <c r="AS21" i="19"/>
  <c r="AR21" i="19"/>
  <c r="AR20" i="19"/>
  <c r="AS20" i="19" s="1"/>
  <c r="AS19" i="19"/>
  <c r="AR19" i="19"/>
  <c r="AR18" i="19"/>
  <c r="AS18" i="19" s="1"/>
  <c r="AR17" i="19"/>
  <c r="AS17" i="19" s="1"/>
  <c r="AJ17" i="19"/>
  <c r="AI17" i="19"/>
  <c r="AR16" i="19"/>
  <c r="AS16" i="19" s="1"/>
  <c r="AR15" i="19"/>
  <c r="AS15" i="19" s="1"/>
  <c r="AS27" i="19" s="1"/>
  <c r="F10" i="19"/>
  <c r="F9" i="19"/>
  <c r="F8" i="19"/>
  <c r="F12" i="19" s="1"/>
  <c r="F33" i="18"/>
  <c r="E33" i="18"/>
  <c r="D33" i="18"/>
  <c r="C33" i="18"/>
  <c r="F10" i="18" s="1"/>
  <c r="B33" i="18"/>
  <c r="AR26" i="18"/>
  <c r="AS26" i="18" s="1"/>
  <c r="AR25" i="18"/>
  <c r="AS25" i="18" s="1"/>
  <c r="AR24" i="18"/>
  <c r="AS24" i="18" s="1"/>
  <c r="AS23" i="18"/>
  <c r="AR23" i="18"/>
  <c r="AR22" i="18"/>
  <c r="AS22" i="18" s="1"/>
  <c r="AS21" i="18"/>
  <c r="AR21" i="18"/>
  <c r="AR20" i="18"/>
  <c r="AS20" i="18" s="1"/>
  <c r="AS19" i="18"/>
  <c r="AR19" i="18"/>
  <c r="AR18" i="18"/>
  <c r="AS18" i="18" s="1"/>
  <c r="AS17" i="18"/>
  <c r="AR17" i="18"/>
  <c r="AJ17" i="18"/>
  <c r="AI17" i="18"/>
  <c r="AS16" i="18"/>
  <c r="AR16" i="18"/>
  <c r="AR15" i="18"/>
  <c r="AS15" i="18" s="1"/>
  <c r="AS27" i="18" s="1"/>
  <c r="F9" i="18"/>
  <c r="F11" i="18" s="1"/>
  <c r="F8" i="18"/>
  <c r="F12" i="18" s="1"/>
  <c r="F11" i="19" l="1"/>
</calcChain>
</file>

<file path=xl/sharedStrings.xml><?xml version="1.0" encoding="utf-8"?>
<sst xmlns="http://schemas.openxmlformats.org/spreadsheetml/2006/main" count="683" uniqueCount="330">
  <si>
    <t>آدرس واحد تولیدی</t>
  </si>
  <si>
    <t>شماره تماس</t>
  </si>
  <si>
    <t>آدرس پست الکترونیکی</t>
  </si>
  <si>
    <t>نام واحد تولیدی</t>
  </si>
  <si>
    <t>شیوه تزریق پساب با فشار بالای 50 بار</t>
  </si>
  <si>
    <r>
      <t>دمای نمک‌زدایی</t>
    </r>
    <r>
      <rPr>
        <sz val="10"/>
        <color theme="1"/>
        <rFont val="B Mitra"/>
        <charset val="178"/>
      </rPr>
      <t xml:space="preserve"> (دیستالتر)</t>
    </r>
  </si>
  <si>
    <t>پرسش‌نامه سیستم مدیریت انرژی</t>
  </si>
  <si>
    <t>ردیف</t>
  </si>
  <si>
    <t>سوال</t>
  </si>
  <si>
    <t>بله</t>
  </si>
  <si>
    <t>خیر</t>
  </si>
  <si>
    <t>آیا سیستم مدیریت انرژی مبتنی بر استاندارد ایزو 50001 ویرایش 2018 در سازمان مستقر شده است؟</t>
  </si>
  <si>
    <t>آیا گواهینامه سیستم مدیریت انرژی مبتنی بر استاندارد ایزو 50001 ویرایش 2018 از یک مرجع صدور گواهی دریافت شده است؟</t>
  </si>
  <si>
    <t>در صورت پاسخ بله به سوال قبل، آیا گواهی نامه دریافت شده برای استاندارد ایزو 50001 ویرایش 2018 دارای اعتبار است؟</t>
  </si>
  <si>
    <t>آیا سیستم مدیریت انرژی مبتنی بر استاندارد ایزو 50001 ویرایش 2011 در سازمان مستقر شده است؟</t>
  </si>
  <si>
    <t>آیا گواهینامه سیستم مدیریت انرژی مبتنی بر استاندارد ایزو 50001 ویرایش 2011 از یک مرجع صدور گواهی دریافت شده است؟</t>
  </si>
  <si>
    <t>در صورت پیاده‌سازی سیستم مدیریت انرژی و اخذ گواهینامه، آیا استفاده از سیستم مذکور منجر به بهبود عملکرد انرژی در سازمان شده است؟</t>
  </si>
  <si>
    <t>آیا مدیر انرژی منصوب شده است؟</t>
  </si>
  <si>
    <t>آیا تیم یا کمیته انرژی در سازمان تشکیل شده است و نقش و مسئولیت‌های اعضای آن معین شده است؟</t>
  </si>
  <si>
    <t>آیا جلسات تیم یا کمیته انرژی به صورت ادورای و منظم برگزار می‌شود؟</t>
  </si>
  <si>
    <t>در صورت پاسخ بله به سوال قبل، آیا اقدامی برای ارتقای استاندارد ایزو 50001  ویرایش 2011 به ویرایش 2018 اقدام شده است؟</t>
  </si>
  <si>
    <t>تاریخ</t>
  </si>
  <si>
    <t>1399-01</t>
  </si>
  <si>
    <t>1399-02</t>
  </si>
  <si>
    <t>1399-03</t>
  </si>
  <si>
    <t>1399-04</t>
  </si>
  <si>
    <t>1399-05</t>
  </si>
  <si>
    <t>1399-06</t>
  </si>
  <si>
    <t>1399-07</t>
  </si>
  <si>
    <t>1399-08</t>
  </si>
  <si>
    <t>1399-09</t>
  </si>
  <si>
    <t>1399-10</t>
  </si>
  <si>
    <t>1399-11</t>
  </si>
  <si>
    <t>1399-12</t>
  </si>
  <si>
    <t>1400-01</t>
  </si>
  <si>
    <t>1400-02</t>
  </si>
  <si>
    <t>1400-03</t>
  </si>
  <si>
    <t>1400-04</t>
  </si>
  <si>
    <t>1400-05</t>
  </si>
  <si>
    <t>1400-06</t>
  </si>
  <si>
    <t>1400-07</t>
  </si>
  <si>
    <t>1400-08</t>
  </si>
  <si>
    <t>1400-09</t>
  </si>
  <si>
    <t>1400-10</t>
  </si>
  <si>
    <t>1400-11</t>
  </si>
  <si>
    <t>1400-12</t>
  </si>
  <si>
    <t>1401-01</t>
  </si>
  <si>
    <t>1401-02</t>
  </si>
  <si>
    <t>1401-03</t>
  </si>
  <si>
    <t>1401-04</t>
  </si>
  <si>
    <t>1401-05</t>
  </si>
  <si>
    <t>1401-06</t>
  </si>
  <si>
    <t>1401-07</t>
  </si>
  <si>
    <t>1401-08</t>
  </si>
  <si>
    <t>1401-09</t>
  </si>
  <si>
    <t>1401-10</t>
  </si>
  <si>
    <t>1401-11</t>
  </si>
  <si>
    <t>1401-12</t>
  </si>
  <si>
    <t>1402-01</t>
  </si>
  <si>
    <t>1402-02</t>
  </si>
  <si>
    <t>1402-03</t>
  </si>
  <si>
    <t>1402-04</t>
  </si>
  <si>
    <t>1402-05</t>
  </si>
  <si>
    <t>1402-06</t>
  </si>
  <si>
    <t>1402-07</t>
  </si>
  <si>
    <t>1402-08</t>
  </si>
  <si>
    <t>1402-09</t>
  </si>
  <si>
    <t>1402-10</t>
  </si>
  <si>
    <t>1402-11</t>
  </si>
  <si>
    <t>1402-12</t>
  </si>
  <si>
    <t>1403-01</t>
  </si>
  <si>
    <t>1403-02</t>
  </si>
  <si>
    <t>1403-03</t>
  </si>
  <si>
    <t>1403-04</t>
  </si>
  <si>
    <t>1403-05</t>
  </si>
  <si>
    <t>1403-06</t>
  </si>
  <si>
    <t>1403-07</t>
  </si>
  <si>
    <t>1403-08</t>
  </si>
  <si>
    <t>1403-09</t>
  </si>
  <si>
    <t>1403-10</t>
  </si>
  <si>
    <t>1403-11</t>
  </si>
  <si>
    <t>برق</t>
  </si>
  <si>
    <t>گاز طبیعی</t>
  </si>
  <si>
    <t>گاز مایع</t>
  </si>
  <si>
    <t>نفت سفید</t>
  </si>
  <si>
    <t>اطلاعات تولیدات</t>
  </si>
  <si>
    <t>راهنمای پرسش‌نامه گردآوری داده‌ها و اطلاعات لازم برای بازنگری استاندارد واحدهای نمک‌زدایی نفت خام</t>
  </si>
  <si>
    <t>آب</t>
  </si>
  <si>
    <t>ارزش حرارتی</t>
  </si>
  <si>
    <t xml:space="preserve"> </t>
  </si>
  <si>
    <t>کاربرد</t>
  </si>
  <si>
    <t>سازنده</t>
  </si>
  <si>
    <t>نوع  پمپ</t>
  </si>
  <si>
    <t>شماره پمپ</t>
  </si>
  <si>
    <t>سازنده الکتروموتور</t>
  </si>
  <si>
    <t>سال ساخت</t>
  </si>
  <si>
    <t>نوع مبدل</t>
  </si>
  <si>
    <t>سیال سرد</t>
  </si>
  <si>
    <t>سیال گرم</t>
  </si>
  <si>
    <t>واحد</t>
  </si>
  <si>
    <t>دبی جرمی</t>
  </si>
  <si>
    <t>دبی حجمی</t>
  </si>
  <si>
    <t>دمای ورودی</t>
  </si>
  <si>
    <t>دمای خروجی</t>
  </si>
  <si>
    <t>اختلاف فشار</t>
  </si>
  <si>
    <t>ظرفیت گرمایی ویژه</t>
  </si>
  <si>
    <t>تبادل حرارتی</t>
  </si>
  <si>
    <t>LMTD</t>
  </si>
  <si>
    <t>نوع صفحه</t>
  </si>
  <si>
    <t>سطح انتقال حرارت</t>
  </si>
  <si>
    <t>تعداد صفحات</t>
  </si>
  <si>
    <t>ضخامت صفحه</t>
  </si>
  <si>
    <t>جنس صفحه</t>
  </si>
  <si>
    <t>جنس گسکت</t>
  </si>
  <si>
    <t>kW</t>
  </si>
  <si>
    <t>Kg/hr</t>
  </si>
  <si>
    <t>bar</t>
  </si>
  <si>
    <t>J/kg-K</t>
  </si>
  <si>
    <t>K</t>
  </si>
  <si>
    <t>mm</t>
  </si>
  <si>
    <t>-</t>
  </si>
  <si>
    <t>°C</t>
  </si>
  <si>
    <t>نفت خام ورودی</t>
  </si>
  <si>
    <t>(kW)</t>
  </si>
  <si>
    <t>Fluid Condition</t>
  </si>
  <si>
    <t>Unit</t>
  </si>
  <si>
    <t>Pour Point</t>
  </si>
  <si>
    <t>deg C</t>
  </si>
  <si>
    <t>Flash Point</t>
  </si>
  <si>
    <t>Praffin Wax</t>
  </si>
  <si>
    <t>Asphalting</t>
  </si>
  <si>
    <t>Boiling Point</t>
  </si>
  <si>
    <t>g/mol</t>
  </si>
  <si>
    <t>Ethane</t>
  </si>
  <si>
    <t>Methane</t>
  </si>
  <si>
    <t>Propane</t>
  </si>
  <si>
    <t>i-Butane</t>
  </si>
  <si>
    <t>n-Butane</t>
  </si>
  <si>
    <t>i-Pentane</t>
  </si>
  <si>
    <t>n-Pentane</t>
  </si>
  <si>
    <t>Hexane plus</t>
  </si>
  <si>
    <t>Nitrogen</t>
  </si>
  <si>
    <t>Carbon Dioxide</t>
  </si>
  <si>
    <t>Hydrogen Supphide</t>
  </si>
  <si>
    <t>ppm</t>
  </si>
  <si>
    <t>PTB</t>
  </si>
  <si>
    <t>Salt content</t>
  </si>
  <si>
    <t>Flow Rate</t>
  </si>
  <si>
    <t>Temperature</t>
  </si>
  <si>
    <t>Pressure</t>
  </si>
  <si>
    <t>cP</t>
  </si>
  <si>
    <t>barg</t>
  </si>
  <si>
    <t>bbl/day</t>
  </si>
  <si>
    <t>mol%</t>
  </si>
  <si>
    <t>% wt/wt</t>
  </si>
  <si>
    <t>Cp</t>
  </si>
  <si>
    <t>Part Per Million</t>
  </si>
  <si>
    <t>Degree Centigrade</t>
  </si>
  <si>
    <t>barrel per day</t>
  </si>
  <si>
    <t>Centipoise</t>
  </si>
  <si>
    <t>توضیح</t>
  </si>
  <si>
    <r>
      <t xml:space="preserve">نوع خوراک ورودی واحد </t>
    </r>
    <r>
      <rPr>
        <sz val="10"/>
        <color theme="1"/>
        <rFont val="B Mitra"/>
        <charset val="178"/>
      </rPr>
      <t>(میزان هیدروژن سولفور)</t>
    </r>
  </si>
  <si>
    <t>فناوری کاربردی</t>
  </si>
  <si>
    <t>عنوان فرآیندهای تولیدی</t>
  </si>
  <si>
    <t>محصولات تولیدی</t>
  </si>
  <si>
    <t>نام و نام خانوادگی مدیر انرژی</t>
  </si>
  <si>
    <r>
      <rPr>
        <sz val="10"/>
        <color theme="1"/>
        <rFont val="Calibri"/>
        <family val="2"/>
      </rPr>
      <t xml:space="preserve">% </t>
    </r>
    <r>
      <rPr>
        <sz val="10"/>
        <color theme="1"/>
        <rFont val="Calibri"/>
        <family val="2"/>
        <scheme val="minor"/>
      </rPr>
      <t>wt/wt</t>
    </r>
  </si>
  <si>
    <r>
      <t xml:space="preserve">Molecular Weight (40 </t>
    </r>
    <r>
      <rPr>
        <sz val="10"/>
        <color theme="1"/>
        <rFont val="Calibri"/>
        <family val="2"/>
      </rPr>
      <t>°C)</t>
    </r>
  </si>
  <si>
    <r>
      <t>mol</t>
    </r>
    <r>
      <rPr>
        <sz val="10"/>
        <color theme="1"/>
        <rFont val="Calibri"/>
        <family val="2"/>
      </rPr>
      <t>%</t>
    </r>
  </si>
  <si>
    <r>
      <t>H</t>
    </r>
    <r>
      <rPr>
        <vertAlign val="subscript"/>
        <sz val="10"/>
        <color theme="1"/>
        <rFont val="Calibri"/>
        <family val="2"/>
        <scheme val="minor"/>
      </rPr>
      <t>2</t>
    </r>
    <r>
      <rPr>
        <sz val="10"/>
        <color theme="1"/>
        <rFont val="Calibri"/>
        <family val="2"/>
        <scheme val="minor"/>
      </rPr>
      <t>O</t>
    </r>
  </si>
  <si>
    <r>
      <t>Viscodity(40</t>
    </r>
    <r>
      <rPr>
        <sz val="10"/>
        <color theme="1"/>
        <rFont val="Calibri"/>
        <family val="2"/>
      </rPr>
      <t>°C)</t>
    </r>
  </si>
  <si>
    <r>
      <t>kg/m</t>
    </r>
    <r>
      <rPr>
        <vertAlign val="superscript"/>
        <sz val="10"/>
        <color theme="1"/>
        <rFont val="Calibri"/>
        <family val="2"/>
        <scheme val="minor"/>
      </rPr>
      <t>3</t>
    </r>
  </si>
  <si>
    <r>
      <t>Density(15</t>
    </r>
    <r>
      <rPr>
        <sz val="10"/>
        <color theme="1"/>
        <rFont val="Calibri"/>
        <family val="2"/>
      </rPr>
      <t>°C)</t>
    </r>
  </si>
  <si>
    <t>pound Per 1000 Barrel</t>
  </si>
  <si>
    <t>مشخصات خوراک</t>
  </si>
  <si>
    <t>پساب</t>
  </si>
  <si>
    <t>مواد امولسیون‌شکن</t>
  </si>
  <si>
    <t>حامل‌های انرژی</t>
  </si>
  <si>
    <t>نفت‌گاز (گازوئیل)</t>
  </si>
  <si>
    <t>نفت کوره (مازوت)</t>
  </si>
  <si>
    <t>(L/d)</t>
  </si>
  <si>
    <t>(MMSCFD)</t>
  </si>
  <si>
    <t>(MJ/kg)</t>
  </si>
  <si>
    <t>مشخصات کوره مستقیم</t>
  </si>
  <si>
    <t>میزان سوخت</t>
  </si>
  <si>
    <t>گاز خروجی</t>
  </si>
  <si>
    <t>آنالیز:</t>
  </si>
  <si>
    <t>ارتفاع و قطر دودکش:</t>
  </si>
  <si>
    <t>میزان دبی لازم:</t>
  </si>
  <si>
    <t>دمای هوای ورودی:</t>
  </si>
  <si>
    <t>وضعیت عایق سطوح</t>
  </si>
  <si>
    <t>تامین هوا:</t>
  </si>
  <si>
    <t>مشعل</t>
  </si>
  <si>
    <t>تعداد</t>
  </si>
  <si>
    <t>شرکت سازنده:</t>
  </si>
  <si>
    <t>ظرفیت هر یک :</t>
  </si>
  <si>
    <t>ملاحظات</t>
  </si>
  <si>
    <t>مشخصات مخزن نمک زدایی الکترواستاتیک</t>
  </si>
  <si>
    <t>نوع میدان الکتریکی</t>
  </si>
  <si>
    <t>تعداد ترانس</t>
  </si>
  <si>
    <t>تعداد نمک زدا</t>
  </si>
  <si>
    <t>نحوه عملکرد</t>
  </si>
  <si>
    <t>ولتاژ (Kv)</t>
  </si>
  <si>
    <t>نحوه عایق کاری</t>
  </si>
  <si>
    <t xml:space="preserve">BS&amp;Wخروجی مخزن کلوسر </t>
  </si>
  <si>
    <t>غلظت نمک خروجی از مخزن کلوسر</t>
  </si>
  <si>
    <t>غلظت نمک خروجی از نمکزدای الکترواستاتیک</t>
  </si>
  <si>
    <t>تعداد شیر اختلاط</t>
  </si>
  <si>
    <t>مکان شیر اختلاط</t>
  </si>
  <si>
    <t>تجهیزات جانبی</t>
  </si>
  <si>
    <t>کنترل سطح فاز نفت آب</t>
  </si>
  <si>
    <t xml:space="preserve">کافرما: </t>
  </si>
  <si>
    <t>شرکت بهینه‌سازی مصرف سوخت</t>
  </si>
  <si>
    <t>INSO 19579</t>
  </si>
  <si>
    <t>مشاور:</t>
  </si>
  <si>
    <t>انرژی آریان بهسا</t>
  </si>
  <si>
    <t>نام واحد:</t>
  </si>
  <si>
    <t>دوره ارزیابی:</t>
  </si>
  <si>
    <t>آدرس واحد:</t>
  </si>
  <si>
    <t>نام و نام خانوادگی تکمیل کننده فرم:</t>
  </si>
  <si>
    <t>مشخصات بازرسی</t>
  </si>
  <si>
    <t>سمت:</t>
  </si>
  <si>
    <t>شماره همراه:</t>
  </si>
  <si>
    <t>تاریخ بازرسی</t>
  </si>
  <si>
    <t>عنوان</t>
  </si>
  <si>
    <t>مقدار</t>
  </si>
  <si>
    <t>معیار مصرف انرژی</t>
  </si>
  <si>
    <t>GJ/ton</t>
  </si>
  <si>
    <t xml:space="preserve">مصرف انرژی ویژه حرارتی </t>
  </si>
  <si>
    <t xml:space="preserve">مصرف انرژی ویژه الکتریکی </t>
  </si>
  <si>
    <t>Gj/ton</t>
  </si>
  <si>
    <t>مصرف انرژی ویژه کل</t>
  </si>
  <si>
    <t>انطباق با استاندارد</t>
  </si>
  <si>
    <t>شرایط بهره‌برداری:</t>
  </si>
  <si>
    <t>دارد</t>
  </si>
  <si>
    <t>ندارد</t>
  </si>
  <si>
    <t>معیار</t>
  </si>
  <si>
    <t>سال آغاز بهره‌برداری:</t>
  </si>
  <si>
    <t>1394 و بعد از آن</t>
  </si>
  <si>
    <t>نوع تزریق پساب:</t>
  </si>
  <si>
    <t>تزریق مستقیم پساب با فشار بالای 50 بار به چاه</t>
  </si>
  <si>
    <t>کمتر از 15 سال</t>
  </si>
  <si>
    <t>بالای 15 سال</t>
  </si>
  <si>
    <t>گچساران 2</t>
  </si>
  <si>
    <t>نفت شیرین</t>
  </si>
  <si>
    <t>معیار مصرف موجود</t>
  </si>
  <si>
    <t>معیار مصرف جدید</t>
  </si>
  <si>
    <t>فروردین</t>
  </si>
  <si>
    <t>عمر یا نوع واحد:</t>
  </si>
  <si>
    <r>
      <t>مقدار سولفید هیدروژن</t>
    </r>
    <r>
      <rPr>
        <sz val="11"/>
        <color theme="1"/>
        <rFont val="Calibri"/>
        <family val="2"/>
        <scheme val="minor"/>
      </rPr>
      <t xml:space="preserve"> (ppm)</t>
    </r>
    <r>
      <rPr>
        <sz val="11"/>
        <color theme="1"/>
        <rFont val="B Nazanin"/>
        <charset val="178"/>
      </rPr>
      <t xml:space="preserve"> </t>
    </r>
  </si>
  <si>
    <t>راندمان نیروگاهی:</t>
  </si>
  <si>
    <t>1393 و قبل از آن</t>
  </si>
  <si>
    <t>اردیبهشت</t>
  </si>
  <si>
    <t>خرداد</t>
  </si>
  <si>
    <t>ماه</t>
  </si>
  <si>
    <t>دمای نمک‌زدایی</t>
  </si>
  <si>
    <t>نفت خام</t>
  </si>
  <si>
    <t>برق مصرفی</t>
  </si>
  <si>
    <t>گاز مصرفی</t>
  </si>
  <si>
    <t>سوخت مصرفی:</t>
  </si>
  <si>
    <t>نفت ترش</t>
  </si>
  <si>
    <t>تیر</t>
  </si>
  <si>
    <r>
      <rPr>
        <vertAlign val="superscript"/>
        <sz val="10"/>
        <color theme="1"/>
        <rFont val="Calibri"/>
        <family val="2"/>
        <scheme val="minor"/>
      </rPr>
      <t>o</t>
    </r>
    <r>
      <rPr>
        <sz val="10"/>
        <color theme="1"/>
        <rFont val="Calibri"/>
        <family val="2"/>
        <scheme val="minor"/>
      </rPr>
      <t>C</t>
    </r>
  </si>
  <si>
    <t>ton</t>
  </si>
  <si>
    <t>API</t>
  </si>
  <si>
    <t>MWh</t>
  </si>
  <si>
    <t>MMSCF</t>
  </si>
  <si>
    <t>LHV (BTU/SCM)</t>
  </si>
  <si>
    <t>kg</t>
  </si>
  <si>
    <t>LHV (MJ/kg)</t>
  </si>
  <si>
    <t>تزریق مستقیم پساب با فشار کمتر از 50 بار به چاه</t>
  </si>
  <si>
    <t>مرداد</t>
  </si>
  <si>
    <t>تزریق پساب به مخزن دیسپوزال مرکزی</t>
  </si>
  <si>
    <t>شهریور</t>
  </si>
  <si>
    <t>مهر</t>
  </si>
  <si>
    <t>آبان</t>
  </si>
  <si>
    <t>آذر</t>
  </si>
  <si>
    <t>دی</t>
  </si>
  <si>
    <t>بهمن</t>
  </si>
  <si>
    <t>اسفند</t>
  </si>
  <si>
    <t>سال</t>
  </si>
  <si>
    <r>
      <t>Avg (</t>
    </r>
    <r>
      <rPr>
        <vertAlign val="superscript"/>
        <sz val="10"/>
        <color theme="1"/>
        <rFont val="Calibri"/>
        <family val="2"/>
        <scheme val="minor"/>
      </rPr>
      <t>o</t>
    </r>
    <r>
      <rPr>
        <sz val="10"/>
        <color theme="1"/>
        <rFont val="Calibri"/>
        <family val="2"/>
        <scheme val="minor"/>
      </rPr>
      <t>C)</t>
    </r>
  </si>
  <si>
    <t>Total (ton)</t>
  </si>
  <si>
    <t>Avg</t>
  </si>
  <si>
    <t>Total (MWh)</t>
  </si>
  <si>
    <t>Total (Gj)</t>
  </si>
  <si>
    <t>نام شرکت بازرسی:</t>
  </si>
  <si>
    <t>تعداد مبدل‌های حرارتی</t>
  </si>
  <si>
    <t>تعداد مخازن الکترواستاتیک</t>
  </si>
  <si>
    <t>موقعیت جغرافیایی واحد</t>
  </si>
  <si>
    <t>تعداد مخزن نمک‌زدایی</t>
  </si>
  <si>
    <r>
      <t xml:space="preserve">تعداد کوره </t>
    </r>
    <r>
      <rPr>
        <sz val="10"/>
        <color theme="1"/>
        <rFont val="B Mitra"/>
        <charset val="178"/>
      </rPr>
      <t>(همراه با ذکر کاربرد)</t>
    </r>
  </si>
  <si>
    <r>
      <t xml:space="preserve">نوع جریان مخازن الکترواستاتیک </t>
    </r>
    <r>
      <rPr>
        <sz val="10"/>
        <color theme="1"/>
        <rFont val="B Mitra"/>
        <charset val="178"/>
      </rPr>
      <t>(</t>
    </r>
    <r>
      <rPr>
        <sz val="8"/>
        <color theme="1"/>
        <rFont val="B Mitra"/>
        <charset val="178"/>
      </rPr>
      <t>AC/DC</t>
    </r>
    <r>
      <rPr>
        <sz val="10"/>
        <color theme="1"/>
        <rFont val="B Mitra"/>
        <charset val="178"/>
      </rPr>
      <t>)</t>
    </r>
  </si>
  <si>
    <r>
      <t xml:space="preserve">نمک نفت ورودی </t>
    </r>
    <r>
      <rPr>
        <sz val="10"/>
        <color theme="1"/>
        <rFont val="B Mitra"/>
        <charset val="178"/>
      </rPr>
      <t>(</t>
    </r>
    <r>
      <rPr>
        <sz val="8"/>
        <color theme="1"/>
        <rFont val="B Mitra"/>
        <charset val="178"/>
      </rPr>
      <t>PTB</t>
    </r>
    <r>
      <rPr>
        <sz val="10"/>
        <color theme="1"/>
        <rFont val="B Mitra"/>
        <charset val="178"/>
      </rPr>
      <t>)</t>
    </r>
  </si>
  <si>
    <r>
      <t xml:space="preserve">نمک نفت خروجی </t>
    </r>
    <r>
      <rPr>
        <sz val="8"/>
        <color theme="1"/>
        <rFont val="B Mitra"/>
        <charset val="178"/>
      </rPr>
      <t>(PTB)</t>
    </r>
  </si>
  <si>
    <r>
      <t xml:space="preserve">درصد آب در نفت ورودی </t>
    </r>
    <r>
      <rPr>
        <sz val="8"/>
        <color theme="1"/>
        <rFont val="B Mitra"/>
        <charset val="178"/>
      </rPr>
      <t>(BS&amp;W)</t>
    </r>
  </si>
  <si>
    <r>
      <t xml:space="preserve">درصد آب در نفت خروجی </t>
    </r>
    <r>
      <rPr>
        <sz val="8"/>
        <color theme="1"/>
        <rFont val="B Mitra"/>
        <charset val="178"/>
      </rPr>
      <t>(BS&amp;W)</t>
    </r>
  </si>
  <si>
    <r>
      <t xml:space="preserve">میزان گاز همراه استخراجی </t>
    </r>
    <r>
      <rPr>
        <sz val="8"/>
        <color theme="1"/>
        <rFont val="B Mitra"/>
        <charset val="178"/>
      </rPr>
      <t>(m</t>
    </r>
    <r>
      <rPr>
        <vertAlign val="superscript"/>
        <sz val="8"/>
        <color theme="1"/>
        <rFont val="B Mitra"/>
        <charset val="178"/>
      </rPr>
      <t>3</t>
    </r>
    <r>
      <rPr>
        <sz val="8"/>
        <color theme="1"/>
        <rFont val="B Mitra"/>
        <charset val="178"/>
      </rPr>
      <t>)</t>
    </r>
  </si>
  <si>
    <r>
      <t xml:space="preserve">متوسط دمای محیط در تابستان </t>
    </r>
    <r>
      <rPr>
        <sz val="10"/>
        <color theme="1"/>
        <rFont val="B Mitra"/>
        <charset val="178"/>
      </rPr>
      <t>(</t>
    </r>
    <r>
      <rPr>
        <sz val="8"/>
        <color theme="1"/>
        <rFont val="B Mitra"/>
        <charset val="178"/>
      </rPr>
      <t>C°</t>
    </r>
    <r>
      <rPr>
        <sz val="10"/>
        <color theme="1"/>
        <rFont val="B Mitra"/>
        <charset val="178"/>
      </rPr>
      <t>)</t>
    </r>
  </si>
  <si>
    <r>
      <t xml:space="preserve">متوسط دمای محیط در زمستان </t>
    </r>
    <r>
      <rPr>
        <sz val="10"/>
        <color theme="1"/>
        <rFont val="B Mitra"/>
        <charset val="178"/>
      </rPr>
      <t>(</t>
    </r>
    <r>
      <rPr>
        <sz val="8"/>
        <color theme="1"/>
        <rFont val="B Mitra"/>
        <charset val="178"/>
      </rPr>
      <t>C°</t>
    </r>
    <r>
      <rPr>
        <sz val="10"/>
        <color theme="1"/>
        <rFont val="B Mitra"/>
        <charset val="178"/>
      </rPr>
      <t>)</t>
    </r>
  </si>
  <si>
    <r>
      <t>ارتفاع از سطح دریا</t>
    </r>
    <r>
      <rPr>
        <sz val="10"/>
        <color theme="1"/>
        <rFont val="B Mitra"/>
        <charset val="178"/>
      </rPr>
      <t xml:space="preserve"> (</t>
    </r>
    <r>
      <rPr>
        <sz val="8"/>
        <color theme="1"/>
        <rFont val="B Mitra"/>
        <charset val="178"/>
      </rPr>
      <t>m</t>
    </r>
    <r>
      <rPr>
        <sz val="10"/>
        <color theme="1"/>
        <rFont val="B Mitra"/>
        <charset val="178"/>
      </rPr>
      <t>)</t>
    </r>
  </si>
  <si>
    <r>
      <t xml:space="preserve">متوسط بارش سالانه </t>
    </r>
    <r>
      <rPr>
        <sz val="10"/>
        <color theme="1"/>
        <rFont val="B Mitra"/>
        <charset val="178"/>
      </rPr>
      <t>(</t>
    </r>
    <r>
      <rPr>
        <sz val="8"/>
        <color theme="1"/>
        <rFont val="B Mitra"/>
        <charset val="178"/>
      </rPr>
      <t>mm</t>
    </r>
    <r>
      <rPr>
        <sz val="10"/>
        <color theme="1"/>
        <rFont val="B Mitra"/>
        <charset val="178"/>
      </rPr>
      <t>)</t>
    </r>
  </si>
  <si>
    <r>
      <t xml:space="preserve">متوسط رطوبت سالانه </t>
    </r>
    <r>
      <rPr>
        <sz val="10"/>
        <color theme="1"/>
        <rFont val="B Mitra"/>
        <charset val="178"/>
      </rPr>
      <t>(%)</t>
    </r>
  </si>
  <si>
    <r>
      <t xml:space="preserve">تعداد پمپ </t>
    </r>
    <r>
      <rPr>
        <sz val="10"/>
        <color theme="1"/>
        <rFont val="B Mitra"/>
        <charset val="178"/>
      </rPr>
      <t>(همراه با ذکر کاربرد)</t>
    </r>
  </si>
  <si>
    <r>
      <t xml:space="preserve">عمر واحد </t>
    </r>
    <r>
      <rPr>
        <sz val="10"/>
        <color theme="1"/>
        <rFont val="B Mitra"/>
        <charset val="178"/>
      </rPr>
      <t>(سال راه‌اندازی)</t>
    </r>
  </si>
  <si>
    <r>
      <t xml:space="preserve">درجه </t>
    </r>
    <r>
      <rPr>
        <b/>
        <sz val="8"/>
        <color theme="1"/>
        <rFont val="B Mitra"/>
        <charset val="178"/>
      </rPr>
      <t>API</t>
    </r>
    <r>
      <rPr>
        <b/>
        <sz val="10"/>
        <color theme="1"/>
        <rFont val="B Mitra"/>
        <charset val="178"/>
      </rPr>
      <t xml:space="preserve"> نفت ورودی </t>
    </r>
    <r>
      <rPr>
        <sz val="10"/>
        <color theme="1"/>
        <rFont val="B Mitra"/>
        <charset val="178"/>
      </rPr>
      <t>(</t>
    </r>
    <r>
      <rPr>
        <sz val="8"/>
        <color theme="1"/>
        <rFont val="B Mitra"/>
        <charset val="178"/>
      </rPr>
      <t>SG</t>
    </r>
    <r>
      <rPr>
        <sz val="10"/>
        <color theme="1"/>
        <rFont val="B Mitra"/>
        <charset val="178"/>
      </rPr>
      <t>=15.56</t>
    </r>
    <r>
      <rPr>
        <sz val="9"/>
        <color theme="1"/>
        <rFont val="Calibri"/>
        <family val="2"/>
      </rPr>
      <t>°</t>
    </r>
    <r>
      <rPr>
        <sz val="8"/>
        <color theme="1"/>
        <rFont val="B Mitra"/>
        <charset val="178"/>
      </rPr>
      <t>C</t>
    </r>
    <r>
      <rPr>
        <sz val="10"/>
        <color theme="1"/>
        <rFont val="B Mitra"/>
        <charset val="178"/>
      </rPr>
      <t>)</t>
    </r>
    <r>
      <rPr>
        <b/>
        <sz val="10"/>
        <color theme="1"/>
        <rFont val="B Mitra"/>
        <charset val="178"/>
      </rPr>
      <t xml:space="preserve"> </t>
    </r>
  </si>
  <si>
    <t>مصارف</t>
  </si>
  <si>
    <t>مشخصات چاه‌های تأمین‌کننده خوراک واحد</t>
  </si>
  <si>
    <t>نام چاه‌ها</t>
  </si>
  <si>
    <r>
      <t>فاصله تا واحد بهره‌برداری نمک‌زدایی</t>
    </r>
    <r>
      <rPr>
        <sz val="10"/>
        <color theme="1"/>
        <rFont val="B Mitra"/>
        <charset val="178"/>
      </rPr>
      <t xml:space="preserve"> (</t>
    </r>
    <r>
      <rPr>
        <sz val="8"/>
        <color theme="1"/>
        <rFont val="B Mitra"/>
        <charset val="178"/>
      </rPr>
      <t>km</t>
    </r>
    <r>
      <rPr>
        <sz val="10"/>
        <color theme="1"/>
        <rFont val="B Mitra"/>
        <charset val="178"/>
      </rPr>
      <t>)</t>
    </r>
  </si>
  <si>
    <r>
      <t xml:space="preserve">عمر چاه‌ها </t>
    </r>
    <r>
      <rPr>
        <sz val="10"/>
        <color theme="1"/>
        <rFont val="B Mitra"/>
        <charset val="178"/>
      </rPr>
      <t>(سال)</t>
    </r>
  </si>
  <si>
    <r>
      <t xml:space="preserve">نوع واحد تصفیه پساب </t>
    </r>
    <r>
      <rPr>
        <sz val="11"/>
        <color theme="1"/>
        <rFont val="B Mitra"/>
        <charset val="178"/>
      </rPr>
      <t>(در صورت وجود)</t>
    </r>
  </si>
  <si>
    <t>سؤالات عمومی مربوط به واحد تولیدی</t>
  </si>
  <si>
    <r>
      <t>میزان نفت تولیدی (</t>
    </r>
    <r>
      <rPr>
        <b/>
        <sz val="10"/>
        <color theme="1"/>
        <rFont val="B Mitra"/>
        <charset val="178"/>
      </rPr>
      <t>bbl</t>
    </r>
    <r>
      <rPr>
        <b/>
        <sz val="11"/>
        <color theme="1"/>
        <rFont val="B Mitra"/>
        <charset val="178"/>
      </rPr>
      <t>)</t>
    </r>
  </si>
  <si>
    <r>
      <t>دانسیته (</t>
    </r>
    <r>
      <rPr>
        <b/>
        <sz val="10"/>
        <color theme="1"/>
        <rFont val="B Mitra"/>
        <charset val="178"/>
      </rPr>
      <t>Kg/m</t>
    </r>
    <r>
      <rPr>
        <b/>
        <vertAlign val="superscript"/>
        <sz val="10"/>
        <color theme="1"/>
        <rFont val="B Mitra"/>
        <charset val="178"/>
      </rPr>
      <t>3</t>
    </r>
    <r>
      <rPr>
        <b/>
        <sz val="11"/>
        <color theme="1"/>
        <rFont val="B Mitra"/>
        <charset val="178"/>
      </rPr>
      <t>)</t>
    </r>
  </si>
  <si>
    <r>
      <t>(m</t>
    </r>
    <r>
      <rPr>
        <vertAlign val="superscript"/>
        <sz val="10"/>
        <color theme="1"/>
        <rFont val="Times New Roman"/>
        <family val="1"/>
      </rPr>
      <t>3</t>
    </r>
    <r>
      <rPr>
        <sz val="10"/>
        <color theme="1"/>
        <rFont val="Times New Roman"/>
        <family val="1"/>
      </rPr>
      <t>/d)</t>
    </r>
  </si>
  <si>
    <r>
      <t>ظرفیت (</t>
    </r>
    <r>
      <rPr>
        <sz val="10"/>
        <color theme="1"/>
        <rFont val="B Mitra"/>
        <charset val="178"/>
      </rPr>
      <t>m</t>
    </r>
    <r>
      <rPr>
        <vertAlign val="superscript"/>
        <sz val="10"/>
        <color theme="1"/>
        <rFont val="B Mitra"/>
        <charset val="178"/>
      </rPr>
      <t>3</t>
    </r>
    <r>
      <rPr>
        <sz val="10"/>
        <color theme="1"/>
        <rFont val="B Mitra"/>
        <charset val="178"/>
      </rPr>
      <t>/h</t>
    </r>
    <r>
      <rPr>
        <sz val="11"/>
        <color theme="1"/>
        <rFont val="B Mitra"/>
        <charset val="178"/>
      </rPr>
      <t>)</t>
    </r>
  </si>
  <si>
    <r>
      <t>هد (</t>
    </r>
    <r>
      <rPr>
        <sz val="10"/>
        <color theme="1"/>
        <rFont val="B Mitra"/>
        <charset val="178"/>
      </rPr>
      <t>m</t>
    </r>
    <r>
      <rPr>
        <sz val="11"/>
        <color theme="1"/>
        <rFont val="B Mitra"/>
        <charset val="178"/>
      </rPr>
      <t>)</t>
    </r>
  </si>
  <si>
    <r>
      <t>توان نامی (</t>
    </r>
    <r>
      <rPr>
        <sz val="10"/>
        <color theme="1"/>
        <rFont val="B Mitra"/>
        <charset val="178"/>
      </rPr>
      <t>kW</t>
    </r>
    <r>
      <rPr>
        <sz val="11"/>
        <color theme="1"/>
        <rFont val="B Mitra"/>
        <charset val="178"/>
      </rPr>
      <t>)</t>
    </r>
  </si>
  <si>
    <r>
      <t>اختلاف فشار طراحی (</t>
    </r>
    <r>
      <rPr>
        <sz val="10"/>
        <color theme="1"/>
        <rFont val="B Mitra"/>
        <charset val="178"/>
      </rPr>
      <t>bar</t>
    </r>
    <r>
      <rPr>
        <sz val="11"/>
        <color theme="1"/>
        <rFont val="B Mitra"/>
        <charset val="178"/>
      </rPr>
      <t>)</t>
    </r>
  </si>
  <si>
    <t>Value</t>
  </si>
  <si>
    <r>
      <t>m</t>
    </r>
    <r>
      <rPr>
        <vertAlign val="superscript"/>
        <sz val="10"/>
        <color theme="1"/>
        <rFont val="Times New Roman"/>
        <family val="1"/>
      </rPr>
      <t>3</t>
    </r>
    <r>
      <rPr>
        <sz val="10"/>
        <color theme="1"/>
        <rFont val="Times New Roman"/>
        <family val="1"/>
      </rPr>
      <t>/hr</t>
    </r>
  </si>
  <si>
    <r>
      <t>m</t>
    </r>
    <r>
      <rPr>
        <vertAlign val="superscript"/>
        <sz val="10"/>
        <color theme="1"/>
        <rFont val="Times New Roman"/>
        <family val="1"/>
      </rPr>
      <t>2</t>
    </r>
  </si>
  <si>
    <r>
      <rPr>
        <sz val="9"/>
        <color theme="1"/>
        <rFont val="B Mitra"/>
        <charset val="178"/>
      </rPr>
      <t>BS&amp;W</t>
    </r>
    <r>
      <rPr>
        <sz val="11"/>
        <color theme="1"/>
        <rFont val="B Mitra"/>
        <charset val="178"/>
      </rPr>
      <t xml:space="preserve"> خروجی نمکزدایی الکترواستاتیک</t>
    </r>
  </si>
  <si>
    <t xml:space="preserve">پروژه بازنگری استاندارد واحد های نمک‌زدایی نفت خام در دستور کار شرکت بهینه‌سازی مصرف سوخت ایران قرار گرفته است و توسط شرکت انرژی آریان بهسا در حال انجام است. این پروژه در آبان 1402 تصویب شد و مدت زمان آن 14 ماه است. هدف اصلی این پروژه بررسی عملکرد واحد های نمک‌زدایی نفت خام، انجام ممیزی انرژی در برخی واحدهای منتخب به همراه شناسایی فرصت‌های صرفه‌جویی انرژی و راهکارهای بهبود، تعیین ایرادات و ابهامات استاندارد معیار مصرف انرژی به شماره 19579 و بازنگری استاندارد با معیارها و شاخص‌های مناسب است.
این پرسشنامه به عنوان بخشی از فعالیت‌های این پروژه تهیه شده است. این پرسشنامه برای جمع‌آوری اطلاعات در مورد تعیین وضعیت سیستم مدیریت انرژی، شناسایی راهکارهای صرفه‌جویی انرژی انجام شده و راهکارهای فناورانه به کارگرفته شده و همچنین داده‌های مورد نیاز برای تحلیل عملکرد انرژی هر فرآیند تهیه شده است. به منظور اجرای اثربخش این مرحله از پروژه، خواهشمند است پرسشنامه به صورت کامل تکمیل گردد.
*** در صفحه General اطلاعات مربوط به واحد تولیدی تکمیل شود. درصورت موجود بودن نقشه‌ها به پیوست ضمیمه شود.
*** در صفحه EnMS، اطلاعات مرتبط با سیستم مدیریت انرژی تکمیل شود.
*** در صفحه IE-E، اطلاعات مربوط به سوخت و انرژی مصرفی تکمیل شود.
*** در صفحه P، اطلاعات مربوط به نفت تولیدی تکمیل شود.
***در صفحات مربوط به استاندارد سال های 1399، 1400 و 1401 اطلاعات و مشخصات مربوط به بازرسی استاندارد معیار مصرف انرژی ثبت گردد
*** در صفحات Pump، PHE، Furnace و Desalter اطلاعات مربوط به پمپ‌ها، مبدل حرارتی، کوره و نمک‌زدا تکمیل شود. اطلاعات تجهیزاتی که بیش از یک عدد در واحد وجود دارد، در یک جدول جداگانه در برگه مربوطه ارائه گردد.
در صورت داشتن هرگونه سوال در تکمیل پرسش‌نامه با خانم نگار جمشیدی به آدرس ایمیل jamshidi@behsa.ir و یا شماره 66086739-021 تماس حاصل فرمایید.  
</t>
  </si>
  <si>
    <t>آیا در واحد نمک‌زدایی ممیزی انرژی انجام شده است؟ (در صورت انجام شدن ممیزی انرژی، لطفا گزارش ممیزی انرژی ضمیمه گردد)</t>
  </si>
  <si>
    <t>کنتور اندازه‌گیری میزان مصرف گاز طبیعی در واحد وجود دارد (در صورت وجود کنتور ضمن درج شماره اشتراک گاز، قبوض گاز از سال 99 تا پایان سال 1401 ضمیمه گردد)</t>
  </si>
  <si>
    <t>کنتور اندازه‌گیری میزان مصرف برق در واحد وجود دارد (در صورت وجود کنتور ضمن درج شناسه قبض برق، قبوض برق از سال 99 تا پایان سال 1401 ضمیمه گردد)</t>
  </si>
  <si>
    <t>مشخصات پمپها-این جدول به تعداد هر پمپ ایجاد و تکمیل گردد.</t>
  </si>
  <si>
    <t>مشخصات مبدلهای حرارتی-این جدول به تعداد هر مبدل حرارتی ایجاد و تکمیل گردد.</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</si>
</sst>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26" x14ac:knownFonts="1">
    <font>
      <sz val="11"/>
      <color theme="1"/>
      <name val="Calibri"/>
      <family val="2"/>
      <scheme val="minor"/>
    </font>
    <font>
      <b/>
      <sz val="11"/>
      <color theme="1"/>
      <name val="B Mitra"/>
      <charset val="178"/>
    </font>
    <font>
      <b/>
      <sz val="10"/>
      <color theme="1"/>
      <name val="B Mitra"/>
      <charset val="178"/>
    </font>
    <font>
      <sz val="10"/>
      <color theme="1"/>
      <name val="B Mitra"/>
      <charset val="178"/>
    </font>
    <font>
      <sz val="10"/>
      <color theme="1"/>
      <name val="Calibri"/>
      <family val="2"/>
    </font>
    <font>
      <sz val="11"/>
      <color theme="1"/>
      <name val="B Mitra"/>
      <charset val="178"/>
    </font>
    <font>
      <sz val="11"/>
      <color theme="1"/>
      <name val="B Nazanin"/>
      <charset val="178"/>
    </font>
    <font>
      <b/>
      <sz val="22"/>
      <color theme="1"/>
      <name val="B Nazanin"/>
      <charset val="178"/>
    </font>
    <font>
      <b/>
      <sz val="22"/>
      <color theme="0"/>
      <name val="B Mitra"/>
      <charset val="178"/>
    </font>
    <font>
      <sz val="9"/>
      <color theme="1"/>
      <name val="B Mitra"/>
      <charset val="178"/>
    </font>
    <font>
      <b/>
      <sz val="9"/>
      <color theme="1"/>
      <name val="B Mitra"/>
      <charset val="178"/>
    </font>
    <font>
      <sz val="9"/>
      <color theme="1"/>
      <name val="Calibri"/>
      <family val="2"/>
    </font>
    <font>
      <sz val="10"/>
      <color theme="1"/>
      <name val="Calibri"/>
      <family val="2"/>
      <scheme val="minor"/>
    </font>
    <font>
      <vertAlign val="superscript"/>
      <sz val="10"/>
      <color theme="1"/>
      <name val="Calibri"/>
      <family val="2"/>
      <scheme val="minor"/>
    </font>
    <font>
      <vertAlign val="subscript"/>
      <sz val="10"/>
      <color theme="1"/>
      <name val="Calibri"/>
      <family val="2"/>
      <scheme val="minor"/>
    </font>
    <font>
      <b/>
      <sz val="11"/>
      <color theme="1"/>
      <name val="B Nazanin"/>
      <charset val="178"/>
    </font>
    <font>
      <b/>
      <sz val="12"/>
      <color theme="1"/>
      <name val="Calibri"/>
      <family val="2"/>
      <scheme val="minor"/>
    </font>
    <font>
      <sz val="12"/>
      <color theme="1"/>
      <name val="B Nazanin"/>
      <charset val="178"/>
    </font>
    <font>
      <sz val="8"/>
      <color theme="1"/>
      <name val="B Mitra"/>
      <charset val="178"/>
    </font>
    <font>
      <b/>
      <sz val="8"/>
      <color theme="1"/>
      <name val="B Mitra"/>
      <charset val="178"/>
    </font>
    <font>
      <vertAlign val="superscript"/>
      <sz val="8"/>
      <color theme="1"/>
      <name val="B Mitra"/>
      <charset val="178"/>
    </font>
    <font>
      <sz val="8"/>
      <color theme="1"/>
      <name val="Calibri"/>
      <family val="2"/>
      <scheme val="minor"/>
    </font>
    <font>
      <vertAlign val="superscript"/>
      <sz val="10"/>
      <color theme="1"/>
      <name val="B Mitra"/>
      <charset val="178"/>
    </font>
    <font>
      <b/>
      <vertAlign val="superscript"/>
      <sz val="10"/>
      <color theme="1"/>
      <name val="B Mitra"/>
      <charset val="178"/>
    </font>
    <font>
      <sz val="10"/>
      <color theme="1"/>
      <name val="Times New Roman"/>
      <family val="1"/>
    </font>
    <font>
      <vertAlign val="superscript"/>
      <sz val="10"/>
      <color theme="1"/>
      <name val="Times New Roman"/>
      <family val="1"/>
    </font>
  </fonts>
  <fills count="12">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B64B"/>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6"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theme="1"/>
      </top>
      <bottom style="thin">
        <color indexed="64"/>
      </bottom>
      <diagonal/>
    </border>
    <border>
      <left style="thin">
        <color theme="1"/>
      </left>
      <right style="thin">
        <color theme="1"/>
      </right>
      <top style="thin">
        <color theme="1"/>
      </top>
      <bottom style="thin">
        <color theme="1"/>
      </bottom>
      <diagonal/>
    </border>
    <border>
      <left style="medium">
        <color indexed="64"/>
      </left>
      <right style="thin">
        <color indexed="64"/>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s>
  <cellStyleXfs count="1">
    <xf numFmtId="0" fontId="0" fillId="0" borderId="0"/>
  </cellStyleXfs>
  <cellXfs count="239">
    <xf numFmtId="0" fontId="0" fillId="0" borderId="0" xfId="0"/>
    <xf numFmtId="0" fontId="1" fillId="0" borderId="0" xfId="0" applyFont="1"/>
    <xf numFmtId="0" fontId="1" fillId="0" borderId="1" xfId="0" applyFont="1" applyBorder="1" applyAlignment="1">
      <alignment horizontal="center" vertical="center"/>
    </xf>
    <xf numFmtId="0" fontId="2" fillId="0" borderId="1" xfId="0" applyFont="1" applyBorder="1"/>
    <xf numFmtId="0" fontId="5" fillId="0" borderId="0" xfId="0" applyFont="1" applyAlignment="1">
      <alignment horizontal="right" vertical="center" wrapText="1"/>
    </xf>
    <xf numFmtId="0" fontId="3" fillId="0" borderId="0" xfId="0" applyFont="1" applyAlignment="1">
      <alignment horizontal="left" vertical="center" wrapText="1" readingOrder="1"/>
    </xf>
    <xf numFmtId="0" fontId="7" fillId="3" borderId="1" xfId="0" applyFont="1" applyFill="1" applyBorder="1" applyAlignment="1">
      <alignment horizontal="center" vertical="center" wrapText="1"/>
    </xf>
    <xf numFmtId="0" fontId="5" fillId="0" borderId="0" xfId="0" applyFont="1"/>
    <xf numFmtId="0" fontId="5" fillId="0" borderId="0" xfId="0" applyFont="1" applyAlignment="1">
      <alignment horizontal="right" vertical="center" readingOrder="2"/>
    </xf>
    <xf numFmtId="0" fontId="5" fillId="0" borderId="0" xfId="0" applyFont="1" applyAlignment="1">
      <alignment horizontal="right" readingOrder="2"/>
    </xf>
    <xf numFmtId="0" fontId="1" fillId="5" borderId="13" xfId="0" applyFont="1" applyFill="1" applyBorder="1" applyAlignment="1">
      <alignment horizontal="center" vertical="center" wrapText="1" readingOrder="2"/>
    </xf>
    <xf numFmtId="0" fontId="5" fillId="0" borderId="13" xfId="0" applyFont="1" applyBorder="1" applyAlignment="1">
      <alignment horizontal="center" vertical="center" wrapText="1" readingOrder="2"/>
    </xf>
    <xf numFmtId="0" fontId="0" fillId="0" borderId="1" xfId="0" applyBorder="1"/>
    <xf numFmtId="0" fontId="0" fillId="0" borderId="6" xfId="0" applyBorder="1"/>
    <xf numFmtId="0" fontId="1" fillId="6" borderId="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0" fillId="0" borderId="8" xfId="0" applyBorder="1"/>
    <xf numFmtId="0" fontId="0" fillId="0" borderId="9" xfId="0" applyBorder="1"/>
    <xf numFmtId="0" fontId="5" fillId="0" borderId="1" xfId="0" applyFont="1" applyBorder="1" applyAlignment="1">
      <alignment horizontal="right" vertical="center" wrapText="1"/>
    </xf>
    <xf numFmtId="0" fontId="2" fillId="0" borderId="1" xfId="0" applyFont="1" applyBorder="1" applyAlignment="1">
      <alignment horizontal="center"/>
    </xf>
    <xf numFmtId="0" fontId="1" fillId="0" borderId="1" xfId="0" applyFont="1" applyBorder="1" applyAlignment="1">
      <alignment horizontal="center"/>
    </xf>
    <xf numFmtId="0" fontId="0" fillId="0" borderId="0" xfId="0" applyAlignment="1">
      <alignment vertical="top"/>
    </xf>
    <xf numFmtId="0" fontId="5" fillId="6" borderId="17" xfId="0" applyFont="1" applyFill="1" applyBorder="1" applyAlignment="1">
      <alignment horizontal="center" vertical="center" wrapText="1"/>
    </xf>
    <xf numFmtId="0" fontId="0" fillId="0" borderId="13" xfId="0" applyBorder="1"/>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0" fontId="0" fillId="0" borderId="14" xfId="0" applyBorder="1"/>
    <xf numFmtId="0" fontId="0" fillId="0" borderId="27" xfId="0" applyBorder="1"/>
    <xf numFmtId="0" fontId="0" fillId="0" borderId="0" xfId="0" applyAlignment="1">
      <alignment horizontal="left" vertical="center"/>
    </xf>
    <xf numFmtId="0" fontId="6" fillId="0" borderId="1" xfId="0" applyFont="1" applyBorder="1" applyAlignment="1">
      <alignment vertical="center" wrapText="1"/>
    </xf>
    <xf numFmtId="0" fontId="12" fillId="2" borderId="28" xfId="0" applyFont="1" applyFill="1" applyBorder="1" applyAlignment="1">
      <alignment horizontal="center" vertical="center"/>
    </xf>
    <xf numFmtId="0" fontId="12" fillId="0" borderId="28" xfId="0" applyFont="1" applyBorder="1" applyAlignment="1">
      <alignment horizontal="center" vertical="center"/>
    </xf>
    <xf numFmtId="0" fontId="12" fillId="0" borderId="28" xfId="0" applyFont="1" applyBorder="1" applyAlignment="1">
      <alignment horizontal="left" vertical="center"/>
    </xf>
    <xf numFmtId="0" fontId="0" fillId="0" borderId="31" xfId="0" applyBorder="1" applyAlignment="1">
      <alignment vertical="center"/>
    </xf>
    <xf numFmtId="0" fontId="15" fillId="0" borderId="2" xfId="0" applyFont="1" applyBorder="1" applyAlignment="1">
      <alignment horizontal="center" vertical="center" readingOrder="2"/>
    </xf>
    <xf numFmtId="0" fontId="15" fillId="0" borderId="3" xfId="0" applyFont="1" applyBorder="1" applyAlignment="1">
      <alignment horizontal="center" vertical="center" readingOrder="2"/>
    </xf>
    <xf numFmtId="0" fontId="15" fillId="0" borderId="5" xfId="0" applyFont="1" applyBorder="1" applyAlignment="1">
      <alignment horizontal="center" vertical="center" readingOrder="2"/>
    </xf>
    <xf numFmtId="0" fontId="15" fillId="0" borderId="1" xfId="0" applyFont="1" applyBorder="1" applyAlignment="1">
      <alignment horizontal="center" vertical="center" readingOrder="2"/>
    </xf>
    <xf numFmtId="0" fontId="15" fillId="0" borderId="7" xfId="0" applyFont="1" applyBorder="1" applyAlignment="1">
      <alignment horizontal="center" vertical="center" readingOrder="2"/>
    </xf>
    <xf numFmtId="0" fontId="6" fillId="0" borderId="5" xfId="0" applyFont="1" applyBorder="1" applyAlignment="1">
      <alignment horizontal="center" vertical="center" readingOrder="2"/>
    </xf>
    <xf numFmtId="0" fontId="6" fillId="0" borderId="16" xfId="0" applyFont="1" applyBorder="1" applyAlignment="1">
      <alignment horizontal="center" vertical="center" readingOrder="2"/>
    </xf>
    <xf numFmtId="4" fontId="6" fillId="0" borderId="4" xfId="0" applyNumberFormat="1" applyFont="1" applyBorder="1" applyAlignment="1">
      <alignment horizontal="center" vertical="center" readingOrder="1"/>
    </xf>
    <xf numFmtId="4" fontId="6" fillId="0" borderId="2" xfId="0" applyNumberFormat="1" applyFont="1" applyBorder="1" applyAlignment="1">
      <alignment horizontal="center" vertical="center" readingOrder="1"/>
    </xf>
    <xf numFmtId="164" fontId="12" fillId="10" borderId="6" xfId="0" applyNumberFormat="1" applyFont="1" applyFill="1" applyBorder="1" applyAlignment="1">
      <alignment horizontal="center" vertical="center" readingOrder="1"/>
    </xf>
    <xf numFmtId="0" fontId="12" fillId="0" borderId="5" xfId="0" applyFont="1" applyBorder="1" applyAlignment="1">
      <alignment horizontal="center" vertical="center" readingOrder="2"/>
    </xf>
    <xf numFmtId="4" fontId="6" fillId="10" borderId="9" xfId="0" applyNumberFormat="1" applyFont="1" applyFill="1" applyBorder="1" applyAlignment="1">
      <alignment horizontal="center" vertical="center" readingOrder="1"/>
    </xf>
    <xf numFmtId="0" fontId="12" fillId="0" borderId="7" xfId="0" applyFont="1" applyBorder="1" applyAlignment="1">
      <alignment horizontal="center" vertical="center" readingOrder="2"/>
    </xf>
    <xf numFmtId="0" fontId="0" fillId="0" borderId="0" xfId="0" applyAlignment="1">
      <alignment horizontal="center"/>
    </xf>
    <xf numFmtId="0" fontId="6" fillId="0" borderId="1" xfId="0" applyFont="1" applyBorder="1" applyAlignment="1">
      <alignment horizontal="center" vertical="center" readingOrder="2"/>
    </xf>
    <xf numFmtId="4" fontId="12" fillId="0" borderId="8" xfId="0" applyNumberFormat="1" applyFont="1" applyBorder="1" applyAlignment="1" applyProtection="1">
      <alignment horizontal="center" vertical="center" readingOrder="1"/>
      <protection locked="0"/>
    </xf>
    <xf numFmtId="0" fontId="6" fillId="0" borderId="8" xfId="0" applyFont="1" applyBorder="1" applyAlignment="1">
      <alignment horizontal="center" vertical="center" readingOrder="2"/>
    </xf>
    <xf numFmtId="4" fontId="12" fillId="0" borderId="9" xfId="0" applyNumberFormat="1" applyFont="1" applyBorder="1" applyAlignment="1" applyProtection="1">
      <alignment horizontal="center" vertical="center" readingOrder="1"/>
      <protection locked="0"/>
    </xf>
    <xf numFmtId="0" fontId="0" fillId="0" borderId="34" xfId="0" applyBorder="1"/>
    <xf numFmtId="0" fontId="0" fillId="0" borderId="35" xfId="0" applyBorder="1"/>
    <xf numFmtId="0" fontId="6" fillId="0" borderId="2" xfId="0" applyFont="1" applyBorder="1" applyAlignment="1">
      <alignment horizontal="center" vertical="center" readingOrder="2"/>
    </xf>
    <xf numFmtId="0" fontId="6" fillId="0" borderId="3" xfId="0" applyFont="1" applyBorder="1" applyAlignment="1">
      <alignment horizontal="center" vertical="center" readingOrder="2"/>
    </xf>
    <xf numFmtId="0" fontId="12" fillId="0" borderId="1" xfId="0" applyFont="1" applyBorder="1" applyAlignment="1">
      <alignment horizontal="center" vertical="center" readingOrder="1"/>
    </xf>
    <xf numFmtId="0" fontId="12" fillId="0" borderId="1" xfId="0" applyFont="1" applyBorder="1" applyAlignment="1">
      <alignment horizontal="center" vertical="center" readingOrder="2"/>
    </xf>
    <xf numFmtId="0" fontId="12" fillId="0" borderId="6" xfId="0" applyFont="1" applyBorder="1" applyAlignment="1">
      <alignment horizontal="center" vertical="center" readingOrder="2"/>
    </xf>
    <xf numFmtId="165" fontId="12" fillId="0" borderId="1" xfId="0" applyNumberFormat="1" applyFont="1" applyBorder="1" applyAlignment="1" applyProtection="1">
      <alignment horizontal="center" vertical="center" readingOrder="1"/>
      <protection locked="0"/>
    </xf>
    <xf numFmtId="165" fontId="12" fillId="0" borderId="6" xfId="0" applyNumberFormat="1" applyFont="1" applyBorder="1" applyAlignment="1" applyProtection="1">
      <alignment horizontal="center" vertical="center" readingOrder="1"/>
      <protection locked="0"/>
    </xf>
    <xf numFmtId="0" fontId="6" fillId="0" borderId="6" xfId="0" applyFont="1" applyBorder="1" applyAlignment="1">
      <alignment horizontal="center" vertical="center" readingOrder="2"/>
    </xf>
    <xf numFmtId="0" fontId="0" fillId="10" borderId="0" xfId="0" applyFill="1"/>
    <xf numFmtId="165" fontId="12" fillId="0" borderId="14" xfId="0" applyNumberFormat="1" applyFont="1" applyBorder="1" applyAlignment="1" applyProtection="1">
      <alignment horizontal="center" vertical="center" readingOrder="1"/>
      <protection locked="0"/>
    </xf>
    <xf numFmtId="165" fontId="12" fillId="0" borderId="33" xfId="0" applyNumberFormat="1" applyFont="1" applyBorder="1" applyAlignment="1" applyProtection="1">
      <alignment horizontal="center" vertical="center" readingOrder="1"/>
      <protection locked="0"/>
    </xf>
    <xf numFmtId="4" fontId="12" fillId="0" borderId="1" xfId="0" applyNumberFormat="1" applyFont="1" applyBorder="1" applyAlignment="1">
      <alignment horizontal="center" vertical="center" readingOrder="1"/>
    </xf>
    <xf numFmtId="165" fontId="12" fillId="10" borderId="8" xfId="0" applyNumberFormat="1" applyFont="1" applyFill="1" applyBorder="1" applyAlignment="1">
      <alignment horizontal="center" vertical="center" readingOrder="1"/>
    </xf>
    <xf numFmtId="0" fontId="12" fillId="0" borderId="0" xfId="0" applyFont="1" applyAlignment="1">
      <alignment horizontal="center" vertical="center" readingOrder="2"/>
    </xf>
    <xf numFmtId="0" fontId="17" fillId="0" borderId="0" xfId="0" applyFont="1" applyAlignment="1">
      <alignment vertical="center" readingOrder="2"/>
    </xf>
    <xf numFmtId="0" fontId="10" fillId="9" borderId="28" xfId="0" applyFont="1" applyFill="1" applyBorder="1" applyAlignment="1">
      <alignment horizontal="center" vertical="center"/>
    </xf>
    <xf numFmtId="0" fontId="21" fillId="0" borderId="28" xfId="0" applyFont="1" applyBorder="1" applyAlignment="1">
      <alignment horizontal="center" vertical="center"/>
    </xf>
    <xf numFmtId="0" fontId="0" fillId="0" borderId="6" xfId="0" applyBorder="1" applyAlignment="1">
      <alignment horizontal="left" vertical="center"/>
    </xf>
    <xf numFmtId="0" fontId="0" fillId="0" borderId="9" xfId="0" applyBorder="1" applyAlignment="1">
      <alignment horizontal="left" vertical="center"/>
    </xf>
    <xf numFmtId="0" fontId="1" fillId="0" borderId="1" xfId="0" applyFont="1" applyBorder="1"/>
    <xf numFmtId="0" fontId="1" fillId="0" borderId="6" xfId="0" applyFont="1" applyBorder="1" applyAlignment="1">
      <alignment horizontal="center" vertical="center"/>
    </xf>
    <xf numFmtId="0" fontId="1" fillId="0" borderId="1" xfId="0" applyFont="1" applyBorder="1" applyAlignment="1">
      <alignment horizontal="center" vertical="center" wrapText="1"/>
    </xf>
    <xf numFmtId="0" fontId="24" fillId="0" borderId="1" xfId="0" applyFont="1" applyBorder="1" applyAlignment="1">
      <alignment horizontal="center" vertical="center"/>
    </xf>
    <xf numFmtId="0" fontId="5" fillId="0" borderId="0" xfId="0" applyFont="1" applyAlignment="1">
      <alignment horizontal="right" vertical="center"/>
    </xf>
    <xf numFmtId="0" fontId="5" fillId="8" borderId="2" xfId="0" applyFont="1" applyFill="1" applyBorder="1" applyAlignment="1">
      <alignment horizontal="right" vertical="center"/>
    </xf>
    <xf numFmtId="0" fontId="5" fillId="0" borderId="3" xfId="0" applyFont="1" applyBorder="1" applyAlignment="1">
      <alignment horizontal="right" vertical="center"/>
    </xf>
    <xf numFmtId="0" fontId="5" fillId="8" borderId="3" xfId="0" applyFont="1" applyFill="1" applyBorder="1" applyAlignment="1">
      <alignment horizontal="right" vertical="center"/>
    </xf>
    <xf numFmtId="0" fontId="5" fillId="0" borderId="4" xfId="0" applyFont="1" applyBorder="1" applyAlignment="1">
      <alignment horizontal="right" vertical="center"/>
    </xf>
    <xf numFmtId="0" fontId="5" fillId="8" borderId="5" xfId="0" applyFont="1" applyFill="1" applyBorder="1" applyAlignment="1">
      <alignment horizontal="right" vertical="center"/>
    </xf>
    <xf numFmtId="0" fontId="5" fillId="0" borderId="1" xfId="0" applyFont="1" applyBorder="1" applyAlignment="1">
      <alignment horizontal="right" vertical="center"/>
    </xf>
    <xf numFmtId="0" fontId="5" fillId="8" borderId="1" xfId="0" applyFont="1" applyFill="1" applyBorder="1" applyAlignment="1">
      <alignment horizontal="right" vertical="center"/>
    </xf>
    <xf numFmtId="0" fontId="5" fillId="0" borderId="6" xfId="0" applyFont="1" applyBorder="1" applyAlignment="1">
      <alignment horizontal="right" vertical="center"/>
    </xf>
    <xf numFmtId="0" fontId="5" fillId="8" borderId="7" xfId="0" applyFont="1" applyFill="1" applyBorder="1" applyAlignment="1">
      <alignment horizontal="right" vertical="center"/>
    </xf>
    <xf numFmtId="0" fontId="5" fillId="0" borderId="8" xfId="0" applyFont="1" applyBorder="1" applyAlignment="1">
      <alignment horizontal="right" vertical="center"/>
    </xf>
    <xf numFmtId="0" fontId="5" fillId="8" borderId="8" xfId="0" applyFont="1" applyFill="1" applyBorder="1" applyAlignment="1">
      <alignment horizontal="right" vertical="center"/>
    </xf>
    <xf numFmtId="0" fontId="5" fillId="0" borderId="9" xfId="0" applyFont="1" applyBorder="1" applyAlignment="1">
      <alignment horizontal="right" vertical="center"/>
    </xf>
    <xf numFmtId="0" fontId="5" fillId="2" borderId="17" xfId="0" applyFont="1" applyFill="1" applyBorder="1" applyAlignment="1">
      <alignment horizontal="right" vertical="center"/>
    </xf>
    <xf numFmtId="0" fontId="5" fillId="0" borderId="13" xfId="0" applyFont="1" applyBorder="1" applyAlignment="1">
      <alignment horizontal="center"/>
    </xf>
    <xf numFmtId="0" fontId="5" fillId="0" borderId="18" xfId="0" applyFont="1" applyBorder="1" applyAlignment="1">
      <alignment horizontal="center"/>
    </xf>
    <xf numFmtId="0" fontId="5" fillId="2" borderId="5" xfId="0" applyFont="1" applyFill="1" applyBorder="1" applyAlignment="1">
      <alignment horizontal="right" vertical="center"/>
    </xf>
    <xf numFmtId="0" fontId="5" fillId="0" borderId="1" xfId="0" applyFont="1" applyBorder="1" applyAlignment="1">
      <alignment horizontal="center"/>
    </xf>
    <xf numFmtId="0" fontId="5" fillId="0" borderId="6" xfId="0" applyFont="1" applyBorder="1" applyAlignment="1">
      <alignment horizontal="center"/>
    </xf>
    <xf numFmtId="0" fontId="5" fillId="2" borderId="7" xfId="0" applyFont="1" applyFill="1" applyBorder="1" applyAlignment="1">
      <alignment horizontal="right" vertical="center"/>
    </xf>
    <xf numFmtId="0" fontId="24" fillId="0" borderId="13" xfId="0" applyFont="1" applyBorder="1" applyAlignment="1">
      <alignment horizontal="center"/>
    </xf>
    <xf numFmtId="0" fontId="24" fillId="0" borderId="1" xfId="0" applyFont="1" applyBorder="1" applyAlignment="1">
      <alignment horizontal="center"/>
    </xf>
    <xf numFmtId="0" fontId="24" fillId="0" borderId="0" xfId="0" applyFont="1" applyAlignment="1">
      <alignment horizontal="center"/>
    </xf>
    <xf numFmtId="0" fontId="24" fillId="0" borderId="8" xfId="0" applyFont="1" applyBorder="1" applyAlignment="1">
      <alignment horizontal="center"/>
    </xf>
    <xf numFmtId="0" fontId="1" fillId="2" borderId="20" xfId="0" applyFont="1" applyFill="1" applyBorder="1" applyAlignment="1">
      <alignment horizontal="center" vertical="center"/>
    </xf>
    <xf numFmtId="0" fontId="1" fillId="2" borderId="20" xfId="0" applyFont="1" applyFill="1" applyBorder="1" applyAlignment="1">
      <alignment horizontal="right" vertical="center"/>
    </xf>
    <xf numFmtId="0" fontId="1" fillId="2" borderId="20" xfId="0" applyFont="1" applyFill="1" applyBorder="1" applyAlignment="1">
      <alignment horizontal="center"/>
    </xf>
    <xf numFmtId="0" fontId="24" fillId="2" borderId="5" xfId="0" applyFont="1" applyFill="1" applyBorder="1" applyAlignment="1">
      <alignment horizontal="right" vertical="center"/>
    </xf>
    <xf numFmtId="0" fontId="5" fillId="2" borderId="5" xfId="0" applyFont="1" applyFill="1" applyBorder="1" applyAlignment="1">
      <alignment horizontal="center" vertical="center"/>
    </xf>
    <xf numFmtId="0" fontId="5" fillId="0" borderId="1" xfId="0" applyFont="1" applyBorder="1" applyAlignment="1">
      <alignment horizontal="left" vertical="center"/>
    </xf>
    <xf numFmtId="0" fontId="5" fillId="2" borderId="2" xfId="0" applyFont="1" applyFill="1" applyBorder="1" applyAlignment="1">
      <alignment horizontal="right" vertical="center" wrapText="1"/>
    </xf>
    <xf numFmtId="0" fontId="5" fillId="0" borderId="3" xfId="0" applyFont="1" applyBorder="1" applyAlignment="1">
      <alignment horizontal="right" vertical="center" wrapText="1"/>
    </xf>
    <xf numFmtId="0" fontId="5" fillId="2" borderId="3" xfId="0" applyFont="1" applyFill="1" applyBorder="1" applyAlignment="1">
      <alignment horizontal="right" vertical="center" wrapText="1"/>
    </xf>
    <xf numFmtId="0" fontId="5" fillId="0" borderId="4" xfId="0" applyFont="1" applyBorder="1" applyAlignment="1">
      <alignment horizontal="right" vertical="center" wrapText="1"/>
    </xf>
    <xf numFmtId="0" fontId="5" fillId="2" borderId="5" xfId="0" applyFont="1" applyFill="1" applyBorder="1" applyAlignment="1">
      <alignment horizontal="right" vertical="center" wrapText="1"/>
    </xf>
    <xf numFmtId="0" fontId="5" fillId="0" borderId="1" xfId="0" applyFont="1" applyBorder="1" applyAlignment="1">
      <alignment horizontal="right" wrapText="1"/>
    </xf>
    <xf numFmtId="0" fontId="5" fillId="2" borderId="1" xfId="0" applyFont="1" applyFill="1" applyBorder="1" applyAlignment="1">
      <alignment horizontal="right" wrapText="1"/>
    </xf>
    <xf numFmtId="0" fontId="5" fillId="0" borderId="6" xfId="0" applyFont="1" applyBorder="1" applyAlignment="1">
      <alignment horizontal="right" wrapText="1"/>
    </xf>
    <xf numFmtId="0" fontId="5" fillId="0" borderId="1" xfId="0" applyFont="1" applyBorder="1" applyAlignment="1">
      <alignment horizontal="center" vertical="center" wrapText="1" readingOrder="2"/>
    </xf>
    <xf numFmtId="0" fontId="6" fillId="0" borderId="0" xfId="0" applyFont="1" applyAlignment="1">
      <alignment vertical="center" wrapText="1" readingOrder="2"/>
    </xf>
    <xf numFmtId="0" fontId="3" fillId="0" borderId="0" xfId="0" applyFont="1" applyAlignment="1">
      <alignment vertical="center" readingOrder="2"/>
    </xf>
    <xf numFmtId="0" fontId="1" fillId="2" borderId="1" xfId="0" applyFont="1" applyFill="1" applyBorder="1" applyAlignment="1">
      <alignment horizontal="center"/>
    </xf>
    <xf numFmtId="0" fontId="1" fillId="0" borderId="1" xfId="0" applyFont="1" applyBorder="1" applyAlignment="1">
      <alignment horizontal="center"/>
    </xf>
    <xf numFmtId="0" fontId="2" fillId="0" borderId="38" xfId="0" applyFont="1" applyBorder="1" applyAlignment="1">
      <alignment horizontal="center" vertical="center"/>
    </xf>
    <xf numFmtId="0" fontId="2" fillId="0" borderId="11" xfId="0" applyFont="1" applyBorder="1" applyAlignment="1">
      <alignment horizontal="center" vertical="center"/>
    </xf>
    <xf numFmtId="0" fontId="2" fillId="0" borderId="39" xfId="0" applyFont="1" applyBorder="1" applyAlignment="1">
      <alignment horizontal="center" vertical="center"/>
    </xf>
    <xf numFmtId="0" fontId="2" fillId="0" borderId="23" xfId="0" applyFont="1" applyBorder="1" applyAlignment="1">
      <alignment horizontal="center" vertical="center"/>
    </xf>
    <xf numFmtId="0" fontId="0" fillId="0" borderId="28" xfId="0" applyBorder="1" applyAlignment="1">
      <alignment horizontal="center" vertical="center"/>
    </xf>
    <xf numFmtId="0" fontId="1" fillId="2" borderId="28" xfId="0" applyFont="1" applyFill="1" applyBorder="1" applyAlignment="1">
      <alignment horizontal="center" vertical="center"/>
    </xf>
    <xf numFmtId="0" fontId="1" fillId="11" borderId="36" xfId="0" applyFont="1" applyFill="1" applyBorder="1" applyAlignment="1">
      <alignment horizontal="center" vertical="center"/>
    </xf>
    <xf numFmtId="0" fontId="1" fillId="11" borderId="40" xfId="0" applyFont="1" applyFill="1" applyBorder="1" applyAlignment="1">
      <alignment horizontal="center" vertical="center"/>
    </xf>
    <xf numFmtId="0" fontId="1" fillId="11" borderId="37"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right" vertical="center" wrapText="1" readingOrder="2"/>
    </xf>
    <xf numFmtId="0" fontId="5" fillId="0" borderId="1" xfId="0" applyFont="1" applyBorder="1" applyAlignment="1">
      <alignment horizontal="center" vertical="center" wrapText="1" readingOrder="2"/>
    </xf>
    <xf numFmtId="0" fontId="5" fillId="0" borderId="12" xfId="0" applyFont="1" applyBorder="1" applyAlignment="1">
      <alignment horizontal="center"/>
    </xf>
    <xf numFmtId="0" fontId="8" fillId="4" borderId="1" xfId="0" applyFont="1" applyFill="1" applyBorder="1" applyAlignment="1">
      <alignment horizontal="center" vertical="center" readingOrder="2"/>
    </xf>
    <xf numFmtId="0" fontId="1" fillId="5" borderId="1" xfId="0" applyFont="1" applyFill="1" applyBorder="1" applyAlignment="1">
      <alignment horizontal="right" vertical="center" wrapText="1" readingOrder="2"/>
    </xf>
    <xf numFmtId="0" fontId="1" fillId="5" borderId="10" xfId="0" applyFont="1" applyFill="1" applyBorder="1" applyAlignment="1">
      <alignment horizontal="center" vertical="center" wrapText="1" readingOrder="2"/>
    </xf>
    <xf numFmtId="0" fontId="1" fillId="5" borderId="11" xfId="0" applyFont="1" applyFill="1" applyBorder="1" applyAlignment="1">
      <alignment horizontal="center" vertical="center" wrapText="1" readingOrder="2"/>
    </xf>
    <xf numFmtId="0" fontId="5" fillId="0" borderId="10" xfId="0" applyFont="1" applyBorder="1" applyAlignment="1">
      <alignment horizontal="center" vertical="center" wrapText="1" readingOrder="2"/>
    </xf>
    <xf numFmtId="0" fontId="5" fillId="0" borderId="11" xfId="0" applyFont="1" applyBorder="1" applyAlignment="1">
      <alignment horizontal="center" vertical="center" wrapText="1" readingOrder="2"/>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6" borderId="16" xfId="0" applyFont="1" applyFill="1" applyBorder="1" applyAlignment="1">
      <alignment horizontal="center" vertical="center" wrapText="1"/>
    </xf>
    <xf numFmtId="0" fontId="1" fillId="6" borderId="29" xfId="0" applyFont="1" applyFill="1" applyBorder="1" applyAlignment="1">
      <alignment horizontal="center" vertical="center" wrapText="1"/>
    </xf>
    <xf numFmtId="0" fontId="1" fillId="6" borderId="19"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1" xfId="0" applyFont="1" applyBorder="1" applyAlignment="1">
      <alignment horizontal="center" vertical="center" wrapText="1"/>
    </xf>
    <xf numFmtId="0" fontId="6" fillId="0" borderId="12" xfId="0" applyFont="1" applyBorder="1" applyAlignment="1">
      <alignment horizontal="right" vertical="center" wrapText="1" readingOrder="2"/>
    </xf>
    <xf numFmtId="0" fontId="0" fillId="0" borderId="15" xfId="0" applyBorder="1" applyAlignment="1">
      <alignment horizontal="center"/>
    </xf>
    <xf numFmtId="0" fontId="0" fillId="0" borderId="12"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7" borderId="6" xfId="0" applyFont="1" applyFill="1" applyBorder="1" applyAlignment="1">
      <alignment horizontal="center"/>
    </xf>
    <xf numFmtId="0" fontId="0" fillId="0" borderId="10" xfId="0" applyBorder="1" applyAlignment="1">
      <alignment horizontal="center" vertical="center"/>
    </xf>
    <xf numFmtId="0" fontId="0" fillId="0" borderId="24" xfId="0" applyBorder="1" applyAlignment="1">
      <alignment horizontal="center" vertical="center"/>
    </xf>
    <xf numFmtId="0" fontId="0" fillId="0" borderId="11" xfId="0" applyBorder="1" applyAlignment="1">
      <alignment horizontal="center" vertical="center"/>
    </xf>
    <xf numFmtId="0" fontId="1" fillId="0" borderId="21" xfId="0" applyFont="1" applyBorder="1" applyAlignment="1">
      <alignment horizontal="right" vertical="center"/>
    </xf>
    <xf numFmtId="0" fontId="1" fillId="0" borderId="22" xfId="0" applyFont="1" applyBorder="1" applyAlignment="1">
      <alignment horizontal="right" vertical="center"/>
    </xf>
    <xf numFmtId="0" fontId="1" fillId="0" borderId="23" xfId="0" applyFont="1" applyBorder="1" applyAlignment="1">
      <alignment horizontal="right" vertical="center"/>
    </xf>
    <xf numFmtId="0" fontId="5" fillId="0" borderId="10" xfId="0" applyFont="1" applyBorder="1" applyAlignment="1">
      <alignment horizontal="center"/>
    </xf>
    <xf numFmtId="0" fontId="5" fillId="0" borderId="25" xfId="0" applyFont="1" applyBorder="1" applyAlignment="1">
      <alignment horizontal="center"/>
    </xf>
    <xf numFmtId="0" fontId="5" fillId="0" borderId="21" xfId="0" applyFont="1" applyBorder="1" applyAlignment="1">
      <alignment horizontal="center"/>
    </xf>
    <xf numFmtId="0" fontId="5" fillId="0" borderId="26" xfId="0" applyFont="1" applyBorder="1" applyAlignment="1">
      <alignment horizontal="center"/>
    </xf>
    <xf numFmtId="0" fontId="1" fillId="2" borderId="20" xfId="0" applyFont="1" applyFill="1" applyBorder="1" applyAlignment="1">
      <alignment horizontal="center" vertical="center"/>
    </xf>
    <xf numFmtId="0" fontId="1"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0" borderId="1" xfId="0" applyFont="1" applyBorder="1" applyAlignment="1">
      <alignment horizontal="center"/>
    </xf>
    <xf numFmtId="0" fontId="5" fillId="0" borderId="6"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0" borderId="10"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1" fillId="0" borderId="30" xfId="0" applyFont="1" applyBorder="1" applyAlignment="1">
      <alignment horizontal="center" vertical="center"/>
    </xf>
    <xf numFmtId="0" fontId="5" fillId="0" borderId="30" xfId="0" applyFont="1" applyBorder="1" applyAlignment="1">
      <alignment horizontal="center" vertical="center"/>
    </xf>
    <xf numFmtId="0" fontId="5" fillId="0" borderId="32" xfId="0" applyFont="1" applyBorder="1" applyAlignment="1">
      <alignment horizontal="center" vertical="center"/>
    </xf>
    <xf numFmtId="0" fontId="5" fillId="2" borderId="5" xfId="0" applyFont="1" applyFill="1" applyBorder="1" applyAlignment="1">
      <alignment horizontal="right" vertical="center" wrapText="1"/>
    </xf>
    <xf numFmtId="0" fontId="5" fillId="2" borderId="7" xfId="0" applyFont="1" applyFill="1" applyBorder="1" applyAlignment="1">
      <alignment horizontal="right" vertical="center" wrapText="1"/>
    </xf>
    <xf numFmtId="0" fontId="5" fillId="0" borderId="1" xfId="0" applyFont="1" applyBorder="1" applyAlignment="1">
      <alignment horizontal="center" wrapText="1"/>
    </xf>
    <xf numFmtId="0" fontId="5" fillId="0" borderId="6" xfId="0" applyFont="1" applyBorder="1" applyAlignment="1">
      <alignment horizontal="center" wrapText="1"/>
    </xf>
    <xf numFmtId="0" fontId="5" fillId="0" borderId="8" xfId="0" applyFont="1" applyBorder="1" applyAlignment="1">
      <alignment horizontal="center" wrapText="1"/>
    </xf>
    <xf numFmtId="0" fontId="5" fillId="0" borderId="9" xfId="0" applyFont="1" applyBorder="1" applyAlignment="1">
      <alignment horizontal="center" wrapText="1"/>
    </xf>
    <xf numFmtId="0" fontId="6" fillId="0" borderId="5" xfId="0" applyFont="1" applyBorder="1" applyAlignment="1">
      <alignment horizontal="center" vertical="center" readingOrder="2"/>
    </xf>
    <xf numFmtId="0" fontId="6" fillId="0" borderId="7" xfId="0" applyFont="1" applyBorder="1" applyAlignment="1">
      <alignment horizontal="center" vertical="center" readingOrder="2"/>
    </xf>
    <xf numFmtId="4" fontId="12" fillId="0" borderId="1" xfId="0" applyNumberFormat="1" applyFont="1" applyBorder="1" applyAlignment="1">
      <alignment horizontal="center" vertical="center" readingOrder="1"/>
    </xf>
    <xf numFmtId="4" fontId="12" fillId="0" borderId="6" xfId="0" applyNumberFormat="1" applyFont="1" applyBorder="1" applyAlignment="1">
      <alignment horizontal="center" vertical="center" readingOrder="1"/>
    </xf>
    <xf numFmtId="165" fontId="12" fillId="10" borderId="21" xfId="0" applyNumberFormat="1" applyFont="1" applyFill="1" applyBorder="1" applyAlignment="1">
      <alignment horizontal="center" vertical="center" readingOrder="1"/>
    </xf>
    <xf numFmtId="165" fontId="12" fillId="10" borderId="22" xfId="0" applyNumberFormat="1" applyFont="1" applyFill="1" applyBorder="1" applyAlignment="1">
      <alignment horizontal="center" vertical="center" readingOrder="1"/>
    </xf>
    <xf numFmtId="165" fontId="12" fillId="10" borderId="26" xfId="0" applyNumberFormat="1" applyFont="1" applyFill="1" applyBorder="1" applyAlignment="1">
      <alignment horizontal="center" vertical="center" readingOrder="1"/>
    </xf>
    <xf numFmtId="0" fontId="0" fillId="0" borderId="0" xfId="0" applyAlignment="1">
      <alignment horizontal="center"/>
    </xf>
    <xf numFmtId="0" fontId="6" fillId="0" borderId="8" xfId="0" applyFont="1" applyBorder="1" applyAlignment="1">
      <alignment horizontal="center" vertical="center" readingOrder="2"/>
    </xf>
    <xf numFmtId="0" fontId="6" fillId="0" borderId="8" xfId="0" applyFont="1" applyBorder="1" applyAlignment="1" applyProtection="1">
      <alignment horizontal="center" vertical="center" readingOrder="2"/>
      <protection locked="0"/>
    </xf>
    <xf numFmtId="0" fontId="6" fillId="0" borderId="29" xfId="0" applyFont="1" applyBorder="1" applyAlignment="1">
      <alignment horizontal="center" vertical="center" readingOrder="2"/>
    </xf>
    <xf numFmtId="0" fontId="6" fillId="0" borderId="34" xfId="0" applyFont="1" applyBorder="1" applyAlignment="1">
      <alignment horizontal="center" vertical="center" readingOrder="2"/>
    </xf>
    <xf numFmtId="0" fontId="6" fillId="0" borderId="3" xfId="0" applyFont="1" applyBorder="1" applyAlignment="1">
      <alignment horizontal="center" vertical="center" readingOrder="2"/>
    </xf>
    <xf numFmtId="0" fontId="6" fillId="0" borderId="3" xfId="0" applyFont="1" applyBorder="1" applyAlignment="1" applyProtection="1">
      <alignment horizontal="center" vertical="center" readingOrder="2"/>
      <protection locked="0"/>
    </xf>
    <xf numFmtId="0" fontId="6" fillId="0" borderId="4" xfId="0" applyFont="1" applyBorder="1" applyAlignment="1" applyProtection="1">
      <alignment horizontal="center" vertical="center" readingOrder="2"/>
      <protection locked="0"/>
    </xf>
    <xf numFmtId="0" fontId="6" fillId="0" borderId="1" xfId="0" applyFont="1" applyBorder="1" applyAlignment="1">
      <alignment horizontal="center" vertical="center" readingOrder="2"/>
    </xf>
    <xf numFmtId="0" fontId="6" fillId="0" borderId="1" xfId="0" applyFont="1" applyBorder="1" applyAlignment="1" applyProtection="1">
      <alignment horizontal="center" vertical="center" readingOrder="2"/>
      <protection locked="0"/>
    </xf>
    <xf numFmtId="0" fontId="6" fillId="0" borderId="6" xfId="0" applyFont="1" applyBorder="1" applyAlignment="1" applyProtection="1">
      <alignment horizontal="center" vertical="center" readingOrder="2"/>
      <protection locked="0"/>
    </xf>
    <xf numFmtId="4" fontId="6" fillId="0" borderId="8" xfId="0" applyNumberFormat="1" applyFont="1" applyBorder="1" applyAlignment="1" applyProtection="1">
      <alignment horizontal="center" vertical="center" readingOrder="1"/>
      <protection locked="0"/>
    </xf>
    <xf numFmtId="4" fontId="6" fillId="0" borderId="9" xfId="0" applyNumberFormat="1" applyFont="1" applyBorder="1" applyAlignment="1" applyProtection="1">
      <alignment horizontal="center" vertical="center" readingOrder="1"/>
      <protection locked="0"/>
    </xf>
    <xf numFmtId="0" fontId="12" fillId="0" borderId="29" xfId="0" applyFont="1" applyBorder="1" applyAlignment="1">
      <alignment horizontal="center" vertical="center" readingOrder="2"/>
    </xf>
    <xf numFmtId="0" fontId="12" fillId="0" borderId="34" xfId="0" applyFont="1" applyBorder="1" applyAlignment="1">
      <alignment horizontal="center" vertical="center" readingOrder="2"/>
    </xf>
    <xf numFmtId="0" fontId="12" fillId="0" borderId="35" xfId="0" applyFont="1" applyBorder="1" applyAlignment="1">
      <alignment horizontal="center" vertical="center" readingOrder="2"/>
    </xf>
    <xf numFmtId="0" fontId="15" fillId="0" borderId="2" xfId="0" applyFont="1" applyBorder="1" applyAlignment="1">
      <alignment horizontal="center" vertical="center" readingOrder="2"/>
    </xf>
    <xf numFmtId="0" fontId="15" fillId="0" borderId="3" xfId="0" applyFont="1" applyBorder="1" applyAlignment="1">
      <alignment horizontal="center" vertical="center" readingOrder="2"/>
    </xf>
    <xf numFmtId="0" fontId="15" fillId="0" borderId="4" xfId="0" applyFont="1" applyBorder="1" applyAlignment="1">
      <alignment horizontal="center" vertical="center" readingOrder="2"/>
    </xf>
    <xf numFmtId="0" fontId="12" fillId="0" borderId="1" xfId="0" applyFont="1" applyBorder="1" applyAlignment="1">
      <alignment horizontal="center" vertical="center" readingOrder="2"/>
    </xf>
    <xf numFmtId="164" fontId="12" fillId="0" borderId="1" xfId="0" applyNumberFormat="1" applyFont="1" applyBorder="1" applyAlignment="1" applyProtection="1">
      <alignment horizontal="center" vertical="center" readingOrder="1"/>
      <protection locked="0"/>
    </xf>
    <xf numFmtId="164" fontId="12" fillId="0" borderId="6" xfId="0" applyNumberFormat="1" applyFont="1" applyBorder="1" applyAlignment="1" applyProtection="1">
      <alignment horizontal="center" vertical="center" readingOrder="1"/>
      <protection locked="0"/>
    </xf>
    <xf numFmtId="0" fontId="6" fillId="0" borderId="16" xfId="0" applyFont="1" applyBorder="1" applyAlignment="1">
      <alignment horizontal="center" vertical="center" readingOrder="2"/>
    </xf>
    <xf numFmtId="0" fontId="6" fillId="0" borderId="14" xfId="0" applyFont="1" applyBorder="1" applyAlignment="1">
      <alignment horizontal="center" vertical="center" readingOrder="2"/>
    </xf>
    <xf numFmtId="0" fontId="6" fillId="0" borderId="14" xfId="0" applyFont="1" applyBorder="1" applyAlignment="1" applyProtection="1">
      <alignment horizontal="center" vertical="center" readingOrder="2"/>
      <protection locked="0"/>
    </xf>
    <xf numFmtId="0" fontId="6" fillId="0" borderId="33" xfId="0" applyFont="1" applyBorder="1" applyAlignment="1" applyProtection="1">
      <alignment horizontal="center" vertical="center" readingOrder="2"/>
      <protection locked="0"/>
    </xf>
    <xf numFmtId="4" fontId="6" fillId="0" borderId="14" xfId="0" applyNumberFormat="1" applyFont="1" applyBorder="1" applyAlignment="1" applyProtection="1">
      <alignment horizontal="center" vertical="center" readingOrder="1"/>
      <protection locked="0"/>
    </xf>
    <xf numFmtId="4" fontId="6" fillId="0" borderId="33" xfId="0" applyNumberFormat="1" applyFont="1" applyBorder="1" applyAlignment="1" applyProtection="1">
      <alignment horizontal="center" vertical="center" readingOrder="1"/>
      <protection locked="0"/>
    </xf>
    <xf numFmtId="0" fontId="6" fillId="0" borderId="2" xfId="0" applyFont="1" applyBorder="1" applyAlignment="1">
      <alignment horizontal="center" vertical="center" readingOrder="2"/>
    </xf>
    <xf numFmtId="4" fontId="6" fillId="0" borderId="3" xfId="0" applyNumberFormat="1" applyFont="1" applyBorder="1" applyAlignment="1">
      <alignment horizontal="center" vertical="center" readingOrder="1"/>
    </xf>
    <xf numFmtId="4" fontId="6" fillId="0" borderId="4" xfId="0" applyNumberFormat="1" applyFont="1" applyBorder="1" applyAlignment="1">
      <alignment horizontal="center" vertical="center" readingOrder="1"/>
    </xf>
    <xf numFmtId="4" fontId="6" fillId="0" borderId="1" xfId="0" applyNumberFormat="1" applyFont="1" applyBorder="1" applyAlignment="1" applyProtection="1">
      <alignment horizontal="center" vertical="center" readingOrder="1"/>
      <protection locked="0"/>
    </xf>
    <xf numFmtId="4" fontId="6" fillId="0" borderId="6" xfId="0" applyNumberFormat="1" applyFont="1" applyBorder="1" applyAlignment="1" applyProtection="1">
      <alignment horizontal="center" vertical="center" readingOrder="1"/>
      <protection locked="0"/>
    </xf>
    <xf numFmtId="0" fontId="6" fillId="0" borderId="8" xfId="0" applyFont="1" applyBorder="1" applyAlignment="1" applyProtection="1">
      <alignment horizontal="right" vertical="center" readingOrder="2"/>
      <protection locked="0"/>
    </xf>
    <xf numFmtId="0" fontId="6" fillId="0" borderId="9" xfId="0" applyFont="1" applyBorder="1" applyAlignment="1" applyProtection="1">
      <alignment horizontal="right" vertical="center" readingOrder="2"/>
      <protection locked="0"/>
    </xf>
    <xf numFmtId="0" fontId="16" fillId="0" borderId="3" xfId="0" applyFont="1" applyBorder="1" applyAlignment="1">
      <alignment horizontal="center" vertical="center" readingOrder="2"/>
    </xf>
    <xf numFmtId="0" fontId="16" fillId="0" borderId="1" xfId="0" applyFont="1" applyBorder="1" applyAlignment="1">
      <alignment horizontal="center" vertical="center" readingOrder="2"/>
    </xf>
    <xf numFmtId="0" fontId="15" fillId="0" borderId="1" xfId="0" applyFont="1" applyBorder="1" applyAlignment="1" applyProtection="1">
      <alignment horizontal="center" vertical="center" readingOrder="2"/>
      <protection locked="0"/>
    </xf>
    <xf numFmtId="0" fontId="15" fillId="0" borderId="6" xfId="0" applyFont="1" applyBorder="1" applyAlignment="1" applyProtection="1">
      <alignment horizontal="center" vertical="center" readingOrder="2"/>
      <protection locked="0"/>
    </xf>
  </cellXfs>
  <cellStyles count="1">
    <cellStyle name="Normal" xfId="0" builtinId="0"/>
  </cellStyles>
  <dxfs count="6">
    <dxf>
      <font>
        <color theme="0" tint="-4.9989318521683403E-2"/>
      </font>
    </dxf>
    <dxf>
      <font>
        <color theme="0" tint="-4.9989318521683403E-2"/>
      </font>
    </dxf>
    <dxf>
      <font>
        <color theme="0" tint="-4.9989318521683403E-2"/>
      </font>
    </dxf>
    <dxf>
      <font>
        <color theme="0" tint="-4.9989318521683403E-2"/>
      </font>
    </dxf>
    <dxf>
      <font>
        <color theme="0" tint="-4.9989318521683403E-2"/>
      </font>
    </dxf>
    <dxf>
      <font>
        <color theme="0" tint="-4.9989318521683403E-2"/>
      </font>
    </dxf>
  </dxfs>
  <tableStyles count="0" defaultTableStyle="TableStyleMedium2" defaultPivotStyle="PivotStyleMedium9"/>
  <colors>
    <mruColors>
      <color rgb="FFFFB6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10677524</xdr:colOff>
      <xdr:row>0</xdr:row>
      <xdr:rowOff>114300</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FE9F3FDA-ACE2-49E2-B8BD-909800BF410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266666" y="114300"/>
          <a:ext cx="1381760" cy="561975"/>
        </a:xfrm>
        <a:prstGeom prst="rect">
          <a:avLst/>
        </a:prstGeom>
        <a:noFill/>
        <a:ln>
          <a:noFill/>
        </a:ln>
      </xdr:spPr>
    </xdr:pic>
    <xdr:clientData/>
  </xdr:oneCellAnchor>
  <xdr:oneCellAnchor>
    <xdr:from>
      <xdr:col>0</xdr:col>
      <xdr:colOff>0</xdr:colOff>
      <xdr:row>0</xdr:row>
      <xdr:rowOff>38101</xdr:rowOff>
    </xdr:from>
    <xdr:ext cx="755015" cy="762000"/>
    <xdr:pic>
      <xdr:nvPicPr>
        <xdr:cNvPr id="3" name="Picture 2" descr="C:\Users\User10\Desktop\unnamed.png">
          <a:extLst>
            <a:ext uri="{FF2B5EF4-FFF2-40B4-BE49-F238E27FC236}">
              <a16:creationId xmlns="" xmlns:a16="http://schemas.microsoft.com/office/drawing/2014/main" id="{B99AC42D-3900-4228-A917-2BCB96F9A18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8570935" y="38101"/>
          <a:ext cx="755015" cy="762000"/>
        </a:xfrm>
        <a:prstGeom prst="rect">
          <a:avLst/>
        </a:prstGeom>
        <a:noFill/>
        <a:ln>
          <a:noFill/>
        </a:ln>
      </xdr:spPr>
    </xdr:pic>
    <xdr:clientData/>
  </xdr:oneCellAnchor>
</xdr:wsDr>
</file>

<file path=xl/drawings/drawing10.xml><?xml version="1.0" encoding="utf-8"?>
<xdr:wsDr xmlns:xdr="http://schemas.openxmlformats.org/drawingml/2006/spreadsheetDrawing" xmlns:a="http://schemas.openxmlformats.org/drawingml/2006/main">
  <xdr:oneCellAnchor>
    <xdr:from>
      <xdr:col>2</xdr:col>
      <xdr:colOff>1416325</xdr:colOff>
      <xdr:row>0</xdr:row>
      <xdr:rowOff>132521</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56A0EB80-D561-4F3B-A6E0-EEC58BE19C9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5297890" y="132521"/>
          <a:ext cx="1381760" cy="561975"/>
        </a:xfrm>
        <a:prstGeom prst="rect">
          <a:avLst/>
        </a:prstGeom>
        <a:noFill/>
        <a:ln>
          <a:noFill/>
        </a:ln>
      </xdr:spPr>
    </xdr:pic>
    <xdr:clientData/>
  </xdr:oneCellAnchor>
  <xdr:oneCellAnchor>
    <xdr:from>
      <xdr:col>0</xdr:col>
      <xdr:colOff>0</xdr:colOff>
      <xdr:row>0</xdr:row>
      <xdr:rowOff>57979</xdr:rowOff>
    </xdr:from>
    <xdr:ext cx="755015" cy="762000"/>
    <xdr:pic>
      <xdr:nvPicPr>
        <xdr:cNvPr id="3" name="Picture 2" descr="C:\Users\User10\Desktop\unnamed.png">
          <a:extLst>
            <a:ext uri="{FF2B5EF4-FFF2-40B4-BE49-F238E27FC236}">
              <a16:creationId xmlns="" xmlns:a16="http://schemas.microsoft.com/office/drawing/2014/main" id="{A28010B1-039A-4A46-81DE-E0259F04925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0007960" y="57979"/>
          <a:ext cx="755015" cy="762000"/>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16565</xdr:colOff>
      <xdr:row>0</xdr:row>
      <xdr:rowOff>82827</xdr:rowOff>
    </xdr:from>
    <xdr:to>
      <xdr:col>1</xdr:col>
      <xdr:colOff>579782</xdr:colOff>
      <xdr:row>1</xdr:row>
      <xdr:rowOff>39757</xdr:rowOff>
    </xdr:to>
    <xdr:pic>
      <xdr:nvPicPr>
        <xdr:cNvPr id="2" name="Picture 1" descr="C:\Users\User10\Desktop\unnamed.png">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2091544" y="82827"/>
          <a:ext cx="770282" cy="793473"/>
        </a:xfrm>
        <a:prstGeom prst="rect">
          <a:avLst/>
        </a:prstGeom>
        <a:noFill/>
        <a:ln>
          <a:noFill/>
        </a:ln>
      </xdr:spPr>
    </xdr:pic>
    <xdr:clientData/>
  </xdr:twoCellAnchor>
  <xdr:twoCellAnchor editAs="oneCell">
    <xdr:from>
      <xdr:col>2</xdr:col>
      <xdr:colOff>3536674</xdr:colOff>
      <xdr:row>0</xdr:row>
      <xdr:rowOff>149501</xdr:rowOff>
    </xdr:from>
    <xdr:to>
      <xdr:col>2</xdr:col>
      <xdr:colOff>4850187</xdr:colOff>
      <xdr:row>0</xdr:row>
      <xdr:rowOff>746677</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40156835" y="149501"/>
          <a:ext cx="1313513" cy="59717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1515718</xdr:colOff>
      <xdr:row>0</xdr:row>
      <xdr:rowOff>91108</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732435" y="91108"/>
          <a:ext cx="1381760" cy="561975"/>
        </a:xfrm>
        <a:prstGeom prst="rect">
          <a:avLst/>
        </a:prstGeom>
        <a:noFill/>
        <a:ln>
          <a:noFill/>
        </a:ln>
      </xdr:spPr>
    </xdr:pic>
    <xdr:clientData/>
  </xdr:oneCellAnchor>
  <xdr:oneCellAnchor>
    <xdr:from>
      <xdr:col>0</xdr:col>
      <xdr:colOff>0</xdr:colOff>
      <xdr:row>0</xdr:row>
      <xdr:rowOff>57979</xdr:rowOff>
    </xdr:from>
    <xdr:ext cx="755015" cy="762000"/>
    <xdr:pic>
      <xdr:nvPicPr>
        <xdr:cNvPr id="3" name="Picture 2" descr="C:\Users\User10\Desktop\unnamed.png">
          <a:extLst>
            <a:ext uri="{FF2B5EF4-FFF2-40B4-BE49-F238E27FC236}">
              <a16:creationId xmlns="" xmlns:a16="http://schemas.microsoft.com/office/drawing/2014/main"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0007960" y="57979"/>
          <a:ext cx="755015" cy="762000"/>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1</xdr:col>
      <xdr:colOff>431165</xdr:colOff>
      <xdr:row>0</xdr:row>
      <xdr:rowOff>809625</xdr:rowOff>
    </xdr:to>
    <xdr:pic>
      <xdr:nvPicPr>
        <xdr:cNvPr id="2" name="Picture 1" descr="C:\Users\User10\Desktop\unnamed.png">
          <a:extLst>
            <a:ext uri="{FF2B5EF4-FFF2-40B4-BE49-F238E27FC236}">
              <a16:creationId xmlns=""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398860" y="47625"/>
          <a:ext cx="755015" cy="762000"/>
        </a:xfrm>
        <a:prstGeom prst="rect">
          <a:avLst/>
        </a:prstGeom>
        <a:noFill/>
        <a:ln>
          <a:noFill/>
        </a:ln>
      </xdr:spPr>
    </xdr:pic>
    <xdr:clientData/>
  </xdr:twoCellAnchor>
  <xdr:twoCellAnchor editAs="oneCell">
    <xdr:from>
      <xdr:col>7</xdr:col>
      <xdr:colOff>571500</xdr:colOff>
      <xdr:row>0</xdr:row>
      <xdr:rowOff>104775</xdr:rowOff>
    </xdr:from>
    <xdr:to>
      <xdr:col>8</xdr:col>
      <xdr:colOff>838835</xdr:colOff>
      <xdr:row>0</xdr:row>
      <xdr:rowOff>666750</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2475590" y="104775"/>
          <a:ext cx="1381760" cy="5619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160682</xdr:colOff>
      <xdr:row>1</xdr:row>
      <xdr:rowOff>31473</xdr:rowOff>
    </xdr:to>
    <xdr:pic>
      <xdr:nvPicPr>
        <xdr:cNvPr id="2" name="Picture 1" descr="C:\Users\User10\Desktop\unnamed.png">
          <a:extLst>
            <a:ext uri="{FF2B5EF4-FFF2-40B4-BE49-F238E27FC236}">
              <a16:creationId xmlns=""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7078043" y="0"/>
          <a:ext cx="770282" cy="793473"/>
        </a:xfrm>
        <a:prstGeom prst="rect">
          <a:avLst/>
        </a:prstGeom>
        <a:noFill/>
        <a:ln>
          <a:noFill/>
        </a:ln>
      </xdr:spPr>
    </xdr:pic>
    <xdr:clientData/>
  </xdr:twoCellAnchor>
  <xdr:twoCellAnchor editAs="oneCell">
    <xdr:from>
      <xdr:col>14</xdr:col>
      <xdr:colOff>142875</xdr:colOff>
      <xdr:row>0</xdr:row>
      <xdr:rowOff>76200</xdr:rowOff>
    </xdr:from>
    <xdr:to>
      <xdr:col>15</xdr:col>
      <xdr:colOff>779698</xdr:colOff>
      <xdr:row>0</xdr:row>
      <xdr:rowOff>673376</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77972252" y="76200"/>
          <a:ext cx="1446448" cy="59717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160682</xdr:colOff>
      <xdr:row>1</xdr:row>
      <xdr:rowOff>31473</xdr:rowOff>
    </xdr:to>
    <xdr:pic>
      <xdr:nvPicPr>
        <xdr:cNvPr id="2" name="Picture 1" descr="C:\Users\User10\Desktop\unnamed.png">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135318" y="0"/>
          <a:ext cx="770282" cy="793473"/>
        </a:xfrm>
        <a:prstGeom prst="rect">
          <a:avLst/>
        </a:prstGeom>
        <a:noFill/>
        <a:ln>
          <a:noFill/>
        </a:ln>
      </xdr:spPr>
    </xdr:pic>
    <xdr:clientData/>
  </xdr:twoCellAnchor>
  <xdr:twoCellAnchor editAs="oneCell">
    <xdr:from>
      <xdr:col>2</xdr:col>
      <xdr:colOff>1628775</xdr:colOff>
      <xdr:row>0</xdr:row>
      <xdr:rowOff>123825</xdr:rowOff>
    </xdr:from>
    <xdr:to>
      <xdr:col>2</xdr:col>
      <xdr:colOff>3084748</xdr:colOff>
      <xdr:row>0</xdr:row>
      <xdr:rowOff>721001</xdr:rowOff>
    </xdr:to>
    <xdr:pic>
      <xdr:nvPicPr>
        <xdr:cNvPr id="3" name="Picture 2" descr="\\ADMINSERVER-PC\01 project\80 Bokhari St\01 General Doc\02 zamanbandi\97-05-10 new behsa logo MSP.jpg">
          <a:extLst>
            <a:ext uri="{FF2B5EF4-FFF2-40B4-BE49-F238E27FC236}">
              <a16:creationId xmlns=""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85982777" y="123825"/>
          <a:ext cx="1455973" cy="59717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1416325</xdr:colOff>
      <xdr:row>0</xdr:row>
      <xdr:rowOff>132521</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566785" y="132521"/>
          <a:ext cx="1381760" cy="561975"/>
        </a:xfrm>
        <a:prstGeom prst="rect">
          <a:avLst/>
        </a:prstGeom>
        <a:noFill/>
        <a:ln>
          <a:noFill/>
        </a:ln>
      </xdr:spPr>
    </xdr:pic>
    <xdr:clientData/>
  </xdr:oneCellAnchor>
  <xdr:oneCellAnchor>
    <xdr:from>
      <xdr:col>0</xdr:col>
      <xdr:colOff>0</xdr:colOff>
      <xdr:row>0</xdr:row>
      <xdr:rowOff>57979</xdr:rowOff>
    </xdr:from>
    <xdr:ext cx="755015" cy="762000"/>
    <xdr:pic>
      <xdr:nvPicPr>
        <xdr:cNvPr id="3" name="Picture 2" descr="C:\Users\User10\Desktop\unnamed.png">
          <a:extLst>
            <a:ext uri="{FF2B5EF4-FFF2-40B4-BE49-F238E27FC236}">
              <a16:creationId xmlns="" xmlns:a16="http://schemas.microsoft.com/office/drawing/2014/main" id="{00000000-0008-0000-0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44276855" y="57979"/>
          <a:ext cx="755015" cy="762000"/>
        </a:xfrm>
        <a:prstGeom prst="rect">
          <a:avLst/>
        </a:prstGeom>
        <a:noFill/>
        <a:ln>
          <a:noFill/>
        </a:ln>
      </xdr:spPr>
    </xdr:pic>
    <xdr:clientData/>
  </xdr:oneCellAnchor>
</xdr:wsDr>
</file>

<file path=xl/drawings/drawing8.xml><?xml version="1.0" encoding="utf-8"?>
<xdr:wsDr xmlns:xdr="http://schemas.openxmlformats.org/drawingml/2006/spreadsheetDrawing" xmlns:a="http://schemas.openxmlformats.org/drawingml/2006/main">
  <xdr:oneCellAnchor>
    <xdr:from>
      <xdr:col>2</xdr:col>
      <xdr:colOff>1416325</xdr:colOff>
      <xdr:row>0</xdr:row>
      <xdr:rowOff>132521</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39566785" y="132521"/>
          <a:ext cx="1381760" cy="561975"/>
        </a:xfrm>
        <a:prstGeom prst="rect">
          <a:avLst/>
        </a:prstGeom>
        <a:noFill/>
        <a:ln>
          <a:noFill/>
        </a:ln>
      </xdr:spPr>
    </xdr:pic>
    <xdr:clientData/>
  </xdr:oneCellAnchor>
  <xdr:oneCellAnchor>
    <xdr:from>
      <xdr:col>0</xdr:col>
      <xdr:colOff>0</xdr:colOff>
      <xdr:row>0</xdr:row>
      <xdr:rowOff>57979</xdr:rowOff>
    </xdr:from>
    <xdr:ext cx="755015" cy="762000"/>
    <xdr:pic>
      <xdr:nvPicPr>
        <xdr:cNvPr id="3" name="Picture 2" descr="C:\Users\User10\Desktop\unnamed.png">
          <a:extLst>
            <a:ext uri="{FF2B5EF4-FFF2-40B4-BE49-F238E27FC236}">
              <a16:creationId xmlns=""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0007960" y="57979"/>
          <a:ext cx="755015" cy="762000"/>
        </a:xfrm>
        <a:prstGeom prst="rect">
          <a:avLst/>
        </a:prstGeom>
        <a:noFill/>
        <a:ln>
          <a:noFill/>
        </a:ln>
      </xdr:spPr>
    </xdr:pic>
    <xdr:clientData/>
  </xdr:oneCellAnchor>
</xdr:wsDr>
</file>

<file path=xl/drawings/drawing9.xml><?xml version="1.0" encoding="utf-8"?>
<xdr:wsDr xmlns:xdr="http://schemas.openxmlformats.org/drawingml/2006/spreadsheetDrawing" xmlns:a="http://schemas.openxmlformats.org/drawingml/2006/main">
  <xdr:oneCellAnchor>
    <xdr:from>
      <xdr:col>2</xdr:col>
      <xdr:colOff>1416325</xdr:colOff>
      <xdr:row>0</xdr:row>
      <xdr:rowOff>132521</xdr:rowOff>
    </xdr:from>
    <xdr:ext cx="1381760" cy="561975"/>
    <xdr:pic>
      <xdr:nvPicPr>
        <xdr:cNvPr id="2" name="Picture 1" descr="\\ADMINSERVER-PC\01 project\80 Bokhari St\01 General Doc\02 zamanbandi\97-05-10 new behsa logo MSP.jpg">
          <a:extLst>
            <a:ext uri="{FF2B5EF4-FFF2-40B4-BE49-F238E27FC236}">
              <a16:creationId xmlns="" xmlns:a16="http://schemas.microsoft.com/office/drawing/2014/main" id="{AE23FC6C-74AD-4857-8C87-C5938E288C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5297890" y="132521"/>
          <a:ext cx="1381760" cy="561975"/>
        </a:xfrm>
        <a:prstGeom prst="rect">
          <a:avLst/>
        </a:prstGeom>
        <a:noFill/>
        <a:ln>
          <a:noFill/>
        </a:ln>
      </xdr:spPr>
    </xdr:pic>
    <xdr:clientData/>
  </xdr:oneCellAnchor>
  <xdr:oneCellAnchor>
    <xdr:from>
      <xdr:col>0</xdr:col>
      <xdr:colOff>0</xdr:colOff>
      <xdr:row>0</xdr:row>
      <xdr:rowOff>57979</xdr:rowOff>
    </xdr:from>
    <xdr:ext cx="755015" cy="762000"/>
    <xdr:pic>
      <xdr:nvPicPr>
        <xdr:cNvPr id="3" name="Picture 2" descr="C:\Users\User10\Desktop\unnamed.png">
          <a:extLst>
            <a:ext uri="{FF2B5EF4-FFF2-40B4-BE49-F238E27FC236}">
              <a16:creationId xmlns="" xmlns:a16="http://schemas.microsoft.com/office/drawing/2014/main" id="{8AA5D31B-4673-4C13-BBBA-A6F05D74B44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90007960" y="57979"/>
          <a:ext cx="755015" cy="7620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4"/>
  <sheetViews>
    <sheetView rightToLeft="1" workbookViewId="0">
      <selection activeCell="A5" sqref="A5"/>
    </sheetView>
  </sheetViews>
  <sheetFormatPr defaultColWidth="9.109375" defaultRowHeight="16.2" x14ac:dyDescent="0.3"/>
  <cols>
    <col min="1" max="1" width="183.6640625" style="4" customWidth="1"/>
    <col min="2" max="16384" width="9.109375" style="4"/>
  </cols>
  <sheetData>
    <row r="1" spans="1:1" ht="66" customHeight="1" x14ac:dyDescent="0.3">
      <c r="A1" s="19"/>
    </row>
    <row r="2" spans="1:1" ht="36" customHeight="1" x14ac:dyDescent="0.3">
      <c r="A2" s="6" t="s">
        <v>86</v>
      </c>
    </row>
    <row r="3" spans="1:1" ht="201.6" x14ac:dyDescent="0.3">
      <c r="A3" s="31" t="s">
        <v>324</v>
      </c>
    </row>
    <row r="4" spans="1:1" x14ac:dyDescent="0.3">
      <c r="A4" s="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12"/>
  <sheetViews>
    <sheetView rightToLeft="1" zoomScale="115" zoomScaleNormal="115" workbookViewId="0">
      <pane ySplit="1" topLeftCell="A2" activePane="bottomLeft" state="frozen"/>
      <selection pane="bottomLeft" activeCell="B3" sqref="B3"/>
    </sheetView>
  </sheetViews>
  <sheetFormatPr defaultColWidth="9.109375" defaultRowHeight="14.4" x14ac:dyDescent="0.3"/>
  <cols>
    <col min="1" max="1" width="22.6640625" style="27" customWidth="1"/>
    <col min="2" max="2" width="17.33203125" style="27" customWidth="1"/>
    <col min="3" max="3" width="22.88671875" style="27" customWidth="1"/>
    <col min="4" max="4" width="19.88671875" style="27" customWidth="1"/>
    <col min="5" max="16384" width="9.109375" style="27"/>
  </cols>
  <sheetData>
    <row r="1" spans="1:7" ht="66" customHeight="1" x14ac:dyDescent="0.3">
      <c r="A1" s="159"/>
      <c r="B1" s="160"/>
      <c r="C1" s="160"/>
      <c r="D1" s="161"/>
      <c r="E1" s="25"/>
      <c r="F1" s="25"/>
      <c r="G1" s="25"/>
    </row>
    <row r="2" spans="1:7" s="79" customFormat="1" ht="17.399999999999999" thickBot="1" x14ac:dyDescent="0.35">
      <c r="A2" s="170" t="s">
        <v>197</v>
      </c>
      <c r="B2" s="171"/>
      <c r="C2" s="171"/>
      <c r="D2" s="172"/>
    </row>
    <row r="3" spans="1:7" s="79" customFormat="1" ht="16.2" x14ac:dyDescent="0.3">
      <c r="A3" s="109" t="s">
        <v>198</v>
      </c>
      <c r="B3" s="110"/>
      <c r="C3" s="111" t="s">
        <v>199</v>
      </c>
      <c r="D3" s="112"/>
    </row>
    <row r="4" spans="1:7" s="79" customFormat="1" ht="16.2" x14ac:dyDescent="0.45">
      <c r="A4" s="113" t="s">
        <v>200</v>
      </c>
      <c r="B4" s="114"/>
      <c r="C4" s="115" t="s">
        <v>201</v>
      </c>
      <c r="D4" s="116"/>
    </row>
    <row r="5" spans="1:7" s="79" customFormat="1" ht="16.2" x14ac:dyDescent="0.45">
      <c r="A5" s="113" t="s">
        <v>202</v>
      </c>
      <c r="B5" s="114"/>
      <c r="C5" s="115" t="s">
        <v>203</v>
      </c>
      <c r="D5" s="116"/>
    </row>
    <row r="6" spans="1:7" s="79" customFormat="1" ht="16.2" x14ac:dyDescent="0.45">
      <c r="A6" s="113" t="s">
        <v>204</v>
      </c>
      <c r="B6" s="114"/>
      <c r="C6" s="115" t="s">
        <v>323</v>
      </c>
      <c r="D6" s="116"/>
    </row>
    <row r="7" spans="1:7" s="79" customFormat="1" ht="32.4" x14ac:dyDescent="0.45">
      <c r="A7" s="113" t="s">
        <v>205</v>
      </c>
      <c r="B7" s="114"/>
      <c r="C7" s="115" t="s">
        <v>206</v>
      </c>
      <c r="D7" s="116"/>
    </row>
    <row r="8" spans="1:7" s="79" customFormat="1" ht="16.2" x14ac:dyDescent="0.45">
      <c r="A8" s="113" t="s">
        <v>207</v>
      </c>
      <c r="B8" s="114"/>
      <c r="C8" s="115" t="s">
        <v>208</v>
      </c>
      <c r="D8" s="116"/>
    </row>
    <row r="9" spans="1:7" s="79" customFormat="1" ht="16.2" x14ac:dyDescent="0.45">
      <c r="A9" s="113" t="s">
        <v>209</v>
      </c>
      <c r="B9" s="114"/>
      <c r="C9" s="115" t="s">
        <v>210</v>
      </c>
      <c r="D9" s="116"/>
    </row>
    <row r="10" spans="1:7" s="79" customFormat="1" ht="16.2" x14ac:dyDescent="0.3">
      <c r="A10" s="187" t="s">
        <v>196</v>
      </c>
      <c r="B10" s="189"/>
      <c r="C10" s="189"/>
      <c r="D10" s="190"/>
    </row>
    <row r="11" spans="1:7" s="79" customFormat="1" ht="16.2" x14ac:dyDescent="0.3">
      <c r="A11" s="187"/>
      <c r="B11" s="189"/>
      <c r="C11" s="189"/>
      <c r="D11" s="190"/>
    </row>
    <row r="12" spans="1:7" s="79" customFormat="1" ht="16.8" thickBot="1" x14ac:dyDescent="0.35">
      <c r="A12" s="188"/>
      <c r="B12" s="191"/>
      <c r="C12" s="191"/>
      <c r="D12" s="192"/>
    </row>
  </sheetData>
  <mergeCells count="4">
    <mergeCell ref="A2:D2"/>
    <mergeCell ref="A10:A12"/>
    <mergeCell ref="B10:D12"/>
    <mergeCell ref="A1:D1"/>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3"/>
  <sheetViews>
    <sheetView rightToLeft="1" topLeftCell="B1" workbookViewId="0">
      <selection activeCell="H8" sqref="H8:I8"/>
    </sheetView>
  </sheetViews>
  <sheetFormatPr defaultColWidth="8.88671875" defaultRowHeight="18.600000000000001" x14ac:dyDescent="0.3"/>
  <cols>
    <col min="1" max="1" width="9.6640625" style="69" customWidth="1"/>
    <col min="2" max="2" width="10.88671875" style="70" customWidth="1"/>
    <col min="3" max="3" width="13.5546875" style="70" customWidth="1"/>
    <col min="4" max="4" width="6.109375" style="70" customWidth="1"/>
    <col min="5" max="5" width="13.5546875" style="70" customWidth="1"/>
    <col min="6" max="6" width="10.33203125" style="70" customWidth="1"/>
    <col min="7" max="7" width="13.33203125" style="70" customWidth="1"/>
    <col min="8" max="8" width="11.88671875" customWidth="1"/>
    <col min="9" max="9" width="11.109375" customWidth="1"/>
    <col min="23" max="24" width="12.88671875" customWidth="1"/>
    <col min="25" max="25" width="11.5546875" customWidth="1"/>
    <col min="27" max="33" width="8.88671875" hidden="1" customWidth="1"/>
    <col min="34" max="40" width="14.6640625" hidden="1" customWidth="1"/>
    <col min="41" max="43" width="8.88671875" hidden="1" customWidth="1"/>
    <col min="44" max="44" width="12.33203125" hidden="1" customWidth="1"/>
    <col min="45" max="45" width="16.109375" hidden="1" customWidth="1"/>
    <col min="46" max="52" width="8.88671875" hidden="1" customWidth="1"/>
  </cols>
  <sheetData>
    <row r="1" spans="1:45" x14ac:dyDescent="0.3">
      <c r="A1" s="36" t="s">
        <v>211</v>
      </c>
      <c r="B1" s="217" t="s">
        <v>212</v>
      </c>
      <c r="C1" s="217"/>
      <c r="D1" s="235" t="s">
        <v>213</v>
      </c>
      <c r="E1" s="235"/>
      <c r="F1" s="235"/>
      <c r="G1" s="37" t="s">
        <v>214</v>
      </c>
      <c r="H1" s="217" t="s">
        <v>215</v>
      </c>
      <c r="I1" s="218"/>
    </row>
    <row r="2" spans="1:45" x14ac:dyDescent="0.3">
      <c r="A2" s="38" t="s">
        <v>216</v>
      </c>
      <c r="B2" s="237"/>
      <c r="C2" s="237"/>
      <c r="D2" s="236"/>
      <c r="E2" s="236"/>
      <c r="F2" s="236"/>
      <c r="G2" s="39" t="s">
        <v>217</v>
      </c>
      <c r="H2" s="237">
        <v>1401</v>
      </c>
      <c r="I2" s="238"/>
      <c r="AA2">
        <v>1397</v>
      </c>
      <c r="AB2">
        <v>1398</v>
      </c>
      <c r="AC2">
        <v>1399</v>
      </c>
      <c r="AD2">
        <v>1400</v>
      </c>
      <c r="AE2">
        <v>1401</v>
      </c>
    </row>
    <row r="3" spans="1:45" ht="19.2" thickBot="1" x14ac:dyDescent="0.35">
      <c r="A3" s="40" t="s">
        <v>218</v>
      </c>
      <c r="B3" s="233"/>
      <c r="C3" s="233"/>
      <c r="D3" s="233"/>
      <c r="E3" s="233"/>
      <c r="F3" s="233"/>
      <c r="G3" s="233"/>
      <c r="H3" s="233"/>
      <c r="I3" s="234"/>
    </row>
    <row r="4" spans="1:45" x14ac:dyDescent="0.3">
      <c r="A4" s="228" t="s">
        <v>219</v>
      </c>
      <c r="B4" s="205"/>
      <c r="C4" s="205"/>
      <c r="D4" s="206"/>
      <c r="E4" s="206"/>
      <c r="F4" s="207"/>
      <c r="G4" s="216" t="s">
        <v>220</v>
      </c>
      <c r="H4" s="217"/>
      <c r="I4" s="218"/>
    </row>
    <row r="5" spans="1:45" ht="18.600000000000001" customHeight="1" x14ac:dyDescent="0.3">
      <c r="A5" s="193" t="s">
        <v>221</v>
      </c>
      <c r="B5" s="208"/>
      <c r="C5" s="208"/>
      <c r="D5" s="209"/>
      <c r="E5" s="209"/>
      <c r="F5" s="210"/>
      <c r="G5" s="41" t="s">
        <v>286</v>
      </c>
      <c r="H5" s="231"/>
      <c r="I5" s="232"/>
    </row>
    <row r="6" spans="1:45" ht="19.2" customHeight="1" thickBot="1" x14ac:dyDescent="0.35">
      <c r="A6" s="222" t="s">
        <v>222</v>
      </c>
      <c r="B6" s="223"/>
      <c r="C6" s="223"/>
      <c r="D6" s="224"/>
      <c r="E6" s="224"/>
      <c r="F6" s="225"/>
      <c r="G6" s="42" t="s">
        <v>223</v>
      </c>
      <c r="H6" s="226"/>
      <c r="I6" s="227"/>
    </row>
    <row r="7" spans="1:45" ht="18.600000000000001" customHeight="1" x14ac:dyDescent="0.3">
      <c r="A7" s="228" t="s">
        <v>224</v>
      </c>
      <c r="B7" s="205"/>
      <c r="C7" s="205"/>
      <c r="D7" s="229" t="s">
        <v>99</v>
      </c>
      <c r="E7" s="229"/>
      <c r="F7" s="43" t="s">
        <v>225</v>
      </c>
      <c r="G7" s="44" t="s">
        <v>99</v>
      </c>
      <c r="H7" s="229" t="s">
        <v>225</v>
      </c>
      <c r="I7" s="230"/>
    </row>
    <row r="8" spans="1:45" ht="16.8" x14ac:dyDescent="0.3">
      <c r="A8" s="193" t="s">
        <v>226</v>
      </c>
      <c r="B8" s="208"/>
      <c r="C8" s="208"/>
      <c r="D8" s="219" t="s">
        <v>227</v>
      </c>
      <c r="E8" s="219"/>
      <c r="F8" s="45">
        <f>IF(SUM(C20:C31)=0,0,ROUND(AS27,3))</f>
        <v>0</v>
      </c>
      <c r="G8" s="46" t="s">
        <v>227</v>
      </c>
      <c r="H8" s="220"/>
      <c r="I8" s="221"/>
    </row>
    <row r="9" spans="1:45" ht="16.8" x14ac:dyDescent="0.3">
      <c r="A9" s="193" t="s">
        <v>228</v>
      </c>
      <c r="B9" s="208"/>
      <c r="C9" s="208"/>
      <c r="D9" s="219" t="s">
        <v>227</v>
      </c>
      <c r="E9" s="219"/>
      <c r="F9" s="45">
        <f>IF(C33=0,0,ROUND(F33/C33,3))</f>
        <v>0</v>
      </c>
      <c r="G9" s="46" t="s">
        <v>227</v>
      </c>
      <c r="H9" s="220"/>
      <c r="I9" s="221"/>
    </row>
    <row r="10" spans="1:45" ht="16.8" x14ac:dyDescent="0.3">
      <c r="A10" s="193" t="s">
        <v>229</v>
      </c>
      <c r="B10" s="208"/>
      <c r="C10" s="208"/>
      <c r="D10" s="219" t="s">
        <v>230</v>
      </c>
      <c r="E10" s="219"/>
      <c r="F10" s="45">
        <f>IF(C33=0,0,ROUND(E33/C33/I16*3.6,3))</f>
        <v>0</v>
      </c>
      <c r="G10" s="46" t="s">
        <v>227</v>
      </c>
      <c r="H10" s="220"/>
      <c r="I10" s="221"/>
    </row>
    <row r="11" spans="1:45" ht="16.8" x14ac:dyDescent="0.3">
      <c r="A11" s="193" t="s">
        <v>231</v>
      </c>
      <c r="B11" s="208"/>
      <c r="C11" s="208"/>
      <c r="D11" s="219" t="s">
        <v>227</v>
      </c>
      <c r="E11" s="219"/>
      <c r="F11" s="45">
        <f>F9+F10</f>
        <v>0</v>
      </c>
      <c r="G11" s="46" t="s">
        <v>227</v>
      </c>
      <c r="H11" s="220">
        <v>6.6500000000000004E-2</v>
      </c>
      <c r="I11" s="221"/>
    </row>
    <row r="12" spans="1:45" ht="17.399999999999999" thickBot="1" x14ac:dyDescent="0.35">
      <c r="A12" s="194" t="s">
        <v>232</v>
      </c>
      <c r="B12" s="201"/>
      <c r="C12" s="201"/>
      <c r="D12" s="201" t="s">
        <v>120</v>
      </c>
      <c r="E12" s="201"/>
      <c r="F12" s="47" t="str">
        <f>IF(F8=0,"",IF(F11&lt;F8,AA14,AB14))</f>
        <v/>
      </c>
      <c r="G12" s="48" t="s">
        <v>120</v>
      </c>
      <c r="H12" s="211"/>
      <c r="I12" s="212"/>
    </row>
    <row r="13" spans="1:45" ht="12" customHeight="1" thickBot="1" x14ac:dyDescent="0.35">
      <c r="A13" s="213"/>
      <c r="B13" s="214"/>
      <c r="C13" s="214"/>
      <c r="D13" s="214"/>
      <c r="E13" s="214"/>
      <c r="F13" s="214"/>
      <c r="G13" s="214"/>
      <c r="H13" s="214"/>
      <c r="I13" s="215"/>
    </row>
    <row r="14" spans="1:45" x14ac:dyDescent="0.3">
      <c r="A14" s="216" t="s">
        <v>233</v>
      </c>
      <c r="B14" s="217"/>
      <c r="C14" s="217"/>
      <c r="D14" s="217"/>
      <c r="E14" s="217"/>
      <c r="F14" s="217"/>
      <c r="G14" s="217"/>
      <c r="H14" s="217"/>
      <c r="I14" s="218"/>
      <c r="AA14" t="s">
        <v>234</v>
      </c>
      <c r="AB14" t="s">
        <v>235</v>
      </c>
      <c r="AR14" t="s">
        <v>236</v>
      </c>
      <c r="AS14" t="s">
        <v>236</v>
      </c>
    </row>
    <row r="15" spans="1:45" ht="18.600000000000001" customHeight="1" x14ac:dyDescent="0.3">
      <c r="A15" s="193" t="s">
        <v>237</v>
      </c>
      <c r="B15" s="208"/>
      <c r="C15" s="209" t="s">
        <v>238</v>
      </c>
      <c r="D15" s="209"/>
      <c r="E15" s="208" t="s">
        <v>239</v>
      </c>
      <c r="F15" s="208"/>
      <c r="G15" s="209" t="s">
        <v>240</v>
      </c>
      <c r="H15" s="209"/>
      <c r="I15" s="210"/>
      <c r="AA15" t="s">
        <v>241</v>
      </c>
      <c r="AB15" t="s">
        <v>242</v>
      </c>
      <c r="AC15" t="s">
        <v>243</v>
      </c>
      <c r="AF15" t="s">
        <v>244</v>
      </c>
      <c r="AH15" s="200" t="s">
        <v>245</v>
      </c>
      <c r="AI15" s="200"/>
      <c r="AJ15" s="200"/>
      <c r="AK15" s="49"/>
      <c r="AL15" s="49"/>
      <c r="AM15" s="49" t="s">
        <v>246</v>
      </c>
      <c r="AN15" s="49"/>
      <c r="AQ15" s="50" t="s">
        <v>247</v>
      </c>
      <c r="AR15" t="e">
        <f>IF($C$15=$AB$16,IF($G$16&gt;$AF$16,$AM$18*D20^$AN$18,$AM$17*D20^$AN$17),IF($C$16=$AH$20,$AI$20,IF($G$16&gt;$AF$16,IF($C$16=$AH$18,$AJ$18*B20+$AI$18,$AI$19),IF($C$16=$AH$16,$AJ$16*B20+$AI$16,$AJ$17*B20+$AI$17))))</f>
        <v>#DIV/0!</v>
      </c>
      <c r="AS15" t="e">
        <f>IF(AND($G$16&lt;=$AF$16,$G$15=$AA$18,$C$15=$AA$16,$C$16&lt;&gt;$AH$20),$AE$18+AR15,AR15)</f>
        <v>#DIV/0!</v>
      </c>
    </row>
    <row r="16" spans="1:45" ht="18.600000000000001" customHeight="1" thickBot="1" x14ac:dyDescent="0.35">
      <c r="A16" s="194" t="s">
        <v>248</v>
      </c>
      <c r="B16" s="201"/>
      <c r="C16" s="202" t="s">
        <v>242</v>
      </c>
      <c r="D16" s="202"/>
      <c r="E16" s="201" t="s">
        <v>249</v>
      </c>
      <c r="F16" s="201"/>
      <c r="G16" s="51">
        <v>75</v>
      </c>
      <c r="H16" s="52" t="s">
        <v>250</v>
      </c>
      <c r="I16" s="53">
        <v>0.36</v>
      </c>
      <c r="AA16" s="41" t="s">
        <v>251</v>
      </c>
      <c r="AB16" s="41" t="s">
        <v>238</v>
      </c>
      <c r="AF16">
        <v>80</v>
      </c>
      <c r="AG16" t="s">
        <v>244</v>
      </c>
      <c r="AH16" t="s">
        <v>241</v>
      </c>
      <c r="AI16">
        <v>1.7399999999999999E-2</v>
      </c>
      <c r="AJ16">
        <v>8.9999999999999998E-4</v>
      </c>
      <c r="AQ16" s="50" t="s">
        <v>252</v>
      </c>
      <c r="AR16" t="e">
        <f t="shared" ref="AR16:AR26" si="0">IF($C$15=$AB$16,IF($G$16&gt;$AF$16,$AM$18*D21^$AN$18,$AM$17*D21^$AN$17),IF($C$16=$AH$20,$AI$20,IF($G$16&gt;$AF$16,IF($C$16=$AH$18,$AJ$18*B21+$AI$18,$AI$19),IF($C$16=$AH$16,$AJ$16*B21+$AI$16,$AJ$17*B21+$AI$17))))</f>
        <v>#DIV/0!</v>
      </c>
      <c r="AS16" t="e">
        <f t="shared" ref="AS16:AS26" si="1">IF(AND($G$16&lt;=$AF$16,$G$15=$AA$18,$C$15=$AA$16,$C$16&lt;&gt;$AH$20),$AE$18+AR16,AR16)</f>
        <v>#DIV/0!</v>
      </c>
    </row>
    <row r="17" spans="1:45" ht="12" customHeight="1" thickBot="1" x14ac:dyDescent="0.35">
      <c r="A17" s="203"/>
      <c r="B17" s="204"/>
      <c r="C17" s="204"/>
      <c r="D17" s="204"/>
      <c r="E17" s="204"/>
      <c r="F17" s="204"/>
      <c r="G17" s="204"/>
      <c r="H17" s="54"/>
      <c r="I17" s="55"/>
      <c r="AG17" t="s">
        <v>244</v>
      </c>
      <c r="AH17" t="s">
        <v>242</v>
      </c>
      <c r="AI17">
        <f>AI16*AK17</f>
        <v>1.8269999999999998E-2</v>
      </c>
      <c r="AJ17">
        <f>AJ16*AK17</f>
        <v>9.4499999999999998E-4</v>
      </c>
      <c r="AK17">
        <v>1.05</v>
      </c>
      <c r="AM17">
        <v>1.59</v>
      </c>
      <c r="AN17">
        <v>-0.91</v>
      </c>
      <c r="AQ17" s="50" t="s">
        <v>253</v>
      </c>
      <c r="AR17" t="e">
        <f t="shared" si="0"/>
        <v>#DIV/0!</v>
      </c>
      <c r="AS17" t="e">
        <f t="shared" si="1"/>
        <v>#DIV/0!</v>
      </c>
    </row>
    <row r="18" spans="1:45" ht="16.8" x14ac:dyDescent="0.3">
      <c r="A18" s="56" t="s">
        <v>254</v>
      </c>
      <c r="B18" s="57" t="s">
        <v>255</v>
      </c>
      <c r="C18" s="205" t="s">
        <v>256</v>
      </c>
      <c r="D18" s="205"/>
      <c r="E18" s="57" t="s">
        <v>257</v>
      </c>
      <c r="F18" s="205" t="s">
        <v>258</v>
      </c>
      <c r="G18" s="205"/>
      <c r="H18" s="206" t="s">
        <v>259</v>
      </c>
      <c r="I18" s="207"/>
      <c r="AA18" t="s">
        <v>240</v>
      </c>
      <c r="AE18">
        <v>4.0000000000000001E-3</v>
      </c>
      <c r="AG18" t="s">
        <v>260</v>
      </c>
      <c r="AH18" t="s">
        <v>241</v>
      </c>
      <c r="AI18">
        <v>-0.01</v>
      </c>
      <c r="AJ18">
        <v>1.9E-3</v>
      </c>
      <c r="AM18">
        <v>10.61</v>
      </c>
      <c r="AN18">
        <v>-1.38</v>
      </c>
      <c r="AQ18" s="50" t="s">
        <v>261</v>
      </c>
      <c r="AR18" t="e">
        <f t="shared" si="0"/>
        <v>#DIV/0!</v>
      </c>
      <c r="AS18" t="e">
        <f t="shared" si="1"/>
        <v>#DIV/0!</v>
      </c>
    </row>
    <row r="19" spans="1:45" ht="16.8" x14ac:dyDescent="0.3">
      <c r="A19" s="41"/>
      <c r="B19" s="58" t="s">
        <v>262</v>
      </c>
      <c r="C19" s="58" t="s">
        <v>263</v>
      </c>
      <c r="D19" s="58" t="s">
        <v>264</v>
      </c>
      <c r="E19" s="58" t="s">
        <v>265</v>
      </c>
      <c r="F19" s="58" t="s">
        <v>266</v>
      </c>
      <c r="G19" s="59" t="s">
        <v>267</v>
      </c>
      <c r="H19" s="58" t="s">
        <v>268</v>
      </c>
      <c r="I19" s="60" t="s">
        <v>269</v>
      </c>
      <c r="AA19" t="s">
        <v>270</v>
      </c>
      <c r="AG19" t="s">
        <v>260</v>
      </c>
      <c r="AH19" t="s">
        <v>242</v>
      </c>
      <c r="AI19">
        <v>0.11700000000000001</v>
      </c>
      <c r="AJ19">
        <v>0</v>
      </c>
      <c r="AQ19" s="50" t="s">
        <v>271</v>
      </c>
      <c r="AR19" t="e">
        <f t="shared" si="0"/>
        <v>#DIV/0!</v>
      </c>
      <c r="AS19" t="e">
        <f t="shared" si="1"/>
        <v>#DIV/0!</v>
      </c>
    </row>
    <row r="20" spans="1:45" ht="16.8" x14ac:dyDescent="0.3">
      <c r="A20" s="41" t="s">
        <v>247</v>
      </c>
      <c r="B20" s="61"/>
      <c r="C20" s="61"/>
      <c r="D20" s="61"/>
      <c r="E20" s="61"/>
      <c r="F20" s="61"/>
      <c r="G20" s="61"/>
      <c r="H20" s="61"/>
      <c r="I20" s="62"/>
      <c r="AA20" t="s">
        <v>272</v>
      </c>
      <c r="AH20" t="s">
        <v>243</v>
      </c>
      <c r="AI20">
        <v>5.6000000000000001E-2</v>
      </c>
      <c r="AJ20">
        <v>0</v>
      </c>
      <c r="AQ20" s="63" t="s">
        <v>273</v>
      </c>
      <c r="AR20" t="e">
        <f t="shared" si="0"/>
        <v>#DIV/0!</v>
      </c>
      <c r="AS20" t="e">
        <f t="shared" si="1"/>
        <v>#DIV/0!</v>
      </c>
    </row>
    <row r="21" spans="1:45" ht="16.8" x14ac:dyDescent="0.3">
      <c r="A21" s="41" t="s">
        <v>252</v>
      </c>
      <c r="B21" s="61"/>
      <c r="C21" s="61"/>
      <c r="D21" s="61"/>
      <c r="E21" s="61"/>
      <c r="F21" s="61"/>
      <c r="G21" s="61"/>
      <c r="H21" s="61"/>
      <c r="I21" s="62"/>
      <c r="AQ21" s="50" t="s">
        <v>274</v>
      </c>
      <c r="AR21" t="e">
        <f t="shared" si="0"/>
        <v>#DIV/0!</v>
      </c>
      <c r="AS21" t="e">
        <f t="shared" si="1"/>
        <v>#DIV/0!</v>
      </c>
    </row>
    <row r="22" spans="1:45" ht="16.8" x14ac:dyDescent="0.3">
      <c r="A22" s="41" t="s">
        <v>253</v>
      </c>
      <c r="B22" s="61"/>
      <c r="C22" s="61"/>
      <c r="D22" s="61"/>
      <c r="E22" s="61"/>
      <c r="F22" s="61"/>
      <c r="G22" s="61"/>
      <c r="H22" s="61"/>
      <c r="I22" s="62"/>
      <c r="AQ22" s="50" t="s">
        <v>275</v>
      </c>
      <c r="AR22" t="e">
        <f t="shared" si="0"/>
        <v>#DIV/0!</v>
      </c>
      <c r="AS22" t="e">
        <f t="shared" si="1"/>
        <v>#DIV/0!</v>
      </c>
    </row>
    <row r="23" spans="1:45" ht="16.8" x14ac:dyDescent="0.3">
      <c r="A23" s="41" t="s">
        <v>261</v>
      </c>
      <c r="B23" s="61"/>
      <c r="C23" s="61"/>
      <c r="D23" s="61"/>
      <c r="E23" s="61"/>
      <c r="F23" s="61"/>
      <c r="G23" s="61"/>
      <c r="H23" s="61"/>
      <c r="I23" s="62"/>
      <c r="AQ23" s="50" t="s">
        <v>276</v>
      </c>
      <c r="AR23" t="e">
        <f t="shared" si="0"/>
        <v>#DIV/0!</v>
      </c>
      <c r="AS23" t="e">
        <f t="shared" si="1"/>
        <v>#DIV/0!</v>
      </c>
    </row>
    <row r="24" spans="1:45" ht="16.8" x14ac:dyDescent="0.3">
      <c r="A24" s="41" t="s">
        <v>271</v>
      </c>
      <c r="B24" s="61"/>
      <c r="C24" s="61"/>
      <c r="D24" s="61"/>
      <c r="E24" s="61"/>
      <c r="F24" s="61"/>
      <c r="G24" s="61"/>
      <c r="H24" s="61"/>
      <c r="I24" s="62"/>
      <c r="AQ24" s="50" t="s">
        <v>277</v>
      </c>
      <c r="AR24" t="e">
        <f t="shared" si="0"/>
        <v>#DIV/0!</v>
      </c>
      <c r="AS24" t="e">
        <f t="shared" si="1"/>
        <v>#DIV/0!</v>
      </c>
    </row>
    <row r="25" spans="1:45" ht="16.8" x14ac:dyDescent="0.3">
      <c r="A25" s="41" t="s">
        <v>273</v>
      </c>
      <c r="B25" s="61"/>
      <c r="C25" s="61"/>
      <c r="D25" s="61"/>
      <c r="E25" s="61"/>
      <c r="F25" s="61"/>
      <c r="G25" s="61"/>
      <c r="H25" s="61"/>
      <c r="I25" s="62"/>
      <c r="AQ25" s="50" t="s">
        <v>278</v>
      </c>
      <c r="AR25" t="e">
        <f t="shared" si="0"/>
        <v>#DIV/0!</v>
      </c>
      <c r="AS25" t="e">
        <f t="shared" si="1"/>
        <v>#DIV/0!</v>
      </c>
    </row>
    <row r="26" spans="1:45" ht="16.8" x14ac:dyDescent="0.3">
      <c r="A26" s="41" t="s">
        <v>274</v>
      </c>
      <c r="B26" s="61"/>
      <c r="C26" s="61"/>
      <c r="D26" s="61"/>
      <c r="E26" s="61"/>
      <c r="F26" s="61"/>
      <c r="G26" s="61"/>
      <c r="H26" s="61"/>
      <c r="I26" s="62"/>
      <c r="AQ26" s="63" t="s">
        <v>279</v>
      </c>
      <c r="AR26" t="e">
        <f t="shared" si="0"/>
        <v>#DIV/0!</v>
      </c>
      <c r="AS26" t="e">
        <f t="shared" si="1"/>
        <v>#DIV/0!</v>
      </c>
    </row>
    <row r="27" spans="1:45" ht="16.8" x14ac:dyDescent="0.3">
      <c r="A27" s="41" t="s">
        <v>275</v>
      </c>
      <c r="B27" s="61"/>
      <c r="C27" s="61"/>
      <c r="D27" s="61"/>
      <c r="E27" s="61"/>
      <c r="F27" s="61"/>
      <c r="G27" s="61"/>
      <c r="H27" s="61"/>
      <c r="I27" s="62"/>
      <c r="AS27" s="64" t="e">
        <f>SUMPRODUCT(AS15:AS26,C20:C31)/SUM(C20:C31)</f>
        <v>#DIV/0!</v>
      </c>
    </row>
    <row r="28" spans="1:45" ht="16.8" x14ac:dyDescent="0.3">
      <c r="A28" s="41" t="s">
        <v>276</v>
      </c>
      <c r="B28" s="61"/>
      <c r="C28" s="61"/>
      <c r="D28" s="61"/>
      <c r="E28" s="61"/>
      <c r="F28" s="61"/>
      <c r="G28" s="61"/>
      <c r="H28" s="61"/>
      <c r="I28" s="62"/>
    </row>
    <row r="29" spans="1:45" ht="16.8" x14ac:dyDescent="0.3">
      <c r="A29" s="41" t="s">
        <v>277</v>
      </c>
      <c r="B29" s="61"/>
      <c r="C29" s="61"/>
      <c r="D29" s="61"/>
      <c r="E29" s="61"/>
      <c r="F29" s="61"/>
      <c r="G29" s="61"/>
      <c r="H29" s="61"/>
      <c r="I29" s="62"/>
    </row>
    <row r="30" spans="1:45" ht="16.8" x14ac:dyDescent="0.3">
      <c r="A30" s="41" t="s">
        <v>278</v>
      </c>
      <c r="B30" s="61"/>
      <c r="C30" s="61"/>
      <c r="D30" s="61"/>
      <c r="E30" s="61"/>
      <c r="F30" s="61"/>
      <c r="G30" s="61"/>
      <c r="H30" s="61"/>
      <c r="I30" s="62"/>
    </row>
    <row r="31" spans="1:45" ht="16.8" x14ac:dyDescent="0.3">
      <c r="A31" s="42" t="s">
        <v>279</v>
      </c>
      <c r="B31" s="65"/>
      <c r="C31" s="65"/>
      <c r="D31" s="65"/>
      <c r="E31" s="65"/>
      <c r="F31" s="65"/>
      <c r="G31" s="65"/>
      <c r="H31" s="65"/>
      <c r="I31" s="66"/>
    </row>
    <row r="32" spans="1:45" ht="16.95" customHeight="1" x14ac:dyDescent="0.3">
      <c r="A32" s="193" t="s">
        <v>280</v>
      </c>
      <c r="B32" s="67" t="s">
        <v>281</v>
      </c>
      <c r="C32" s="67" t="s">
        <v>282</v>
      </c>
      <c r="D32" s="67" t="s">
        <v>283</v>
      </c>
      <c r="E32" s="67" t="s">
        <v>284</v>
      </c>
      <c r="F32" s="195" t="s">
        <v>285</v>
      </c>
      <c r="G32" s="195"/>
      <c r="H32" s="195"/>
      <c r="I32" s="196"/>
    </row>
    <row r="33" spans="1:9" ht="15" thickBot="1" x14ac:dyDescent="0.35">
      <c r="A33" s="194"/>
      <c r="B33" s="68">
        <f>IF(SUM(B20:B31)=0,0,AVERAGE(B20:B31))</f>
        <v>0</v>
      </c>
      <c r="C33" s="68">
        <f>SUM(C20:C31)</f>
        <v>0</v>
      </c>
      <c r="D33" s="68">
        <f>IF(SUM(D20:D31)=0,0,AVERAGE(D20:D31))</f>
        <v>0</v>
      </c>
      <c r="E33" s="68">
        <f>SUM(E20:E31)</f>
        <v>0</v>
      </c>
      <c r="F33" s="197">
        <f>SUMPRODUCT(F20:F31,G20:G31)*1.055055853+SUMPRODUCT(H20:H31,I20:I31)/1000</f>
        <v>0</v>
      </c>
      <c r="G33" s="198"/>
      <c r="H33" s="198"/>
      <c r="I33" s="199"/>
    </row>
  </sheetData>
  <sheetProtection algorithmName="SHA-512" hashValue="IehqjCuOUzB8G4jsgqd2k6Ea+ABGt66IP7Mc6GkV0iRcanDWT8nYBOMPUk+1kJ3L17GcUoaLId+7kgXZNlTawg==" saltValue="1h3OuFJus2TFHcWsU/ET9w==" spinCount="100000" sheet="1" objects="1" scenarios="1" selectLockedCells="1"/>
  <mergeCells count="50">
    <mergeCell ref="B3:I3"/>
    <mergeCell ref="B1:C1"/>
    <mergeCell ref="D1:F2"/>
    <mergeCell ref="H1:I1"/>
    <mergeCell ref="B2:C2"/>
    <mergeCell ref="H2:I2"/>
    <mergeCell ref="A4:C4"/>
    <mergeCell ref="D4:F4"/>
    <mergeCell ref="G4:I4"/>
    <mergeCell ref="A5:C5"/>
    <mergeCell ref="D5:F5"/>
    <mergeCell ref="H5:I5"/>
    <mergeCell ref="A6:C6"/>
    <mergeCell ref="D6:F6"/>
    <mergeCell ref="H6:I6"/>
    <mergeCell ref="A7:C7"/>
    <mergeCell ref="D7:E7"/>
    <mergeCell ref="H7:I7"/>
    <mergeCell ref="A8:C8"/>
    <mergeCell ref="D8:E8"/>
    <mergeCell ref="H8:I8"/>
    <mergeCell ref="A9:C9"/>
    <mergeCell ref="D9:E9"/>
    <mergeCell ref="H9:I9"/>
    <mergeCell ref="A10:C10"/>
    <mergeCell ref="D10:E10"/>
    <mergeCell ref="H10:I10"/>
    <mergeCell ref="A11:C11"/>
    <mergeCell ref="D11:E11"/>
    <mergeCell ref="H11:I11"/>
    <mergeCell ref="A12:C12"/>
    <mergeCell ref="D12:E12"/>
    <mergeCell ref="H12:I12"/>
    <mergeCell ref="A13:I13"/>
    <mergeCell ref="A14:I14"/>
    <mergeCell ref="A32:A33"/>
    <mergeCell ref="F32:I32"/>
    <mergeCell ref="F33:I33"/>
    <mergeCell ref="AH15:AJ15"/>
    <mergeCell ref="A16:B16"/>
    <mergeCell ref="C16:D16"/>
    <mergeCell ref="E16:F16"/>
    <mergeCell ref="A17:G17"/>
    <mergeCell ref="C18:D18"/>
    <mergeCell ref="F18:G18"/>
    <mergeCell ref="H18:I18"/>
    <mergeCell ref="A15:B15"/>
    <mergeCell ref="C15:D15"/>
    <mergeCell ref="E15:F15"/>
    <mergeCell ref="G15:I15"/>
  </mergeCells>
  <conditionalFormatting sqref="B33:F33">
    <cfRule type="cellIs" dxfId="5" priority="1" operator="equal">
      <formula>0</formula>
    </cfRule>
  </conditionalFormatting>
  <conditionalFormatting sqref="F8:F11">
    <cfRule type="cellIs" dxfId="4" priority="2" operator="equal">
      <formula>0</formula>
    </cfRule>
  </conditionalFormatting>
  <dataValidations count="4">
    <dataValidation type="list" allowBlank="1" showInputMessage="1" showErrorMessage="1" sqref="H2:I2">
      <formula1>$AA$2:$AE$2</formula1>
    </dataValidation>
    <dataValidation type="list" allowBlank="1" showInputMessage="1" showErrorMessage="1" sqref="C15">
      <formula1>$AA$16:$AB$16</formula1>
    </dataValidation>
    <dataValidation type="list" allowBlank="1" showInputMessage="1" showErrorMessage="1" sqref="G15">
      <formula1>$AA$18:$AA$20</formula1>
    </dataValidation>
    <dataValidation type="list" allowBlank="1" showInputMessage="1" showErrorMessage="1" sqref="C16">
      <formula1>$AA$15:$AC$15</formula1>
    </dataValidation>
  </dataValidations>
  <pageMargins left="0.19685039370078741" right="0.19685039370078741" top="0.39370078740157483" bottom="0.39370078740157483" header="0.31496062992125984" footer="0.31496062992125984"/>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3"/>
  <sheetViews>
    <sheetView rightToLeft="1" topLeftCell="B1" workbookViewId="0">
      <selection activeCell="B20" sqref="B20"/>
    </sheetView>
  </sheetViews>
  <sheetFormatPr defaultColWidth="8.88671875" defaultRowHeight="18.600000000000001" x14ac:dyDescent="0.3"/>
  <cols>
    <col min="1" max="1" width="9.6640625" style="69" customWidth="1"/>
    <col min="2" max="2" width="10.88671875" style="70" customWidth="1"/>
    <col min="3" max="3" width="13.5546875" style="70" customWidth="1"/>
    <col min="4" max="4" width="6.109375" style="70" customWidth="1"/>
    <col min="5" max="5" width="13.5546875" style="70" customWidth="1"/>
    <col min="6" max="6" width="10.33203125" style="70" customWidth="1"/>
    <col min="7" max="7" width="13.33203125" style="70" customWidth="1"/>
    <col min="8" max="8" width="11.88671875" customWidth="1"/>
    <col min="9" max="9" width="11.109375" customWidth="1"/>
    <col min="23" max="24" width="12.88671875" customWidth="1"/>
    <col min="25" max="25" width="11.5546875" customWidth="1"/>
    <col min="27" max="33" width="8.88671875" hidden="1" customWidth="1"/>
    <col min="34" max="40" width="14.6640625" hidden="1" customWidth="1"/>
    <col min="41" max="43" width="8.88671875" hidden="1" customWidth="1"/>
    <col min="44" max="44" width="12.33203125" hidden="1" customWidth="1"/>
    <col min="45" max="45" width="16.109375" hidden="1" customWidth="1"/>
    <col min="46" max="52" width="8.88671875" hidden="1" customWidth="1"/>
  </cols>
  <sheetData>
    <row r="1" spans="1:45" x14ac:dyDescent="0.3">
      <c r="A1" s="36" t="s">
        <v>211</v>
      </c>
      <c r="B1" s="217" t="s">
        <v>212</v>
      </c>
      <c r="C1" s="217"/>
      <c r="D1" s="235" t="s">
        <v>213</v>
      </c>
      <c r="E1" s="235"/>
      <c r="F1" s="235"/>
      <c r="G1" s="37" t="s">
        <v>214</v>
      </c>
      <c r="H1" s="217" t="s">
        <v>215</v>
      </c>
      <c r="I1" s="218"/>
    </row>
    <row r="2" spans="1:45" x14ac:dyDescent="0.3">
      <c r="A2" s="38" t="s">
        <v>216</v>
      </c>
      <c r="B2" s="237"/>
      <c r="C2" s="237"/>
      <c r="D2" s="236"/>
      <c r="E2" s="236"/>
      <c r="F2" s="236"/>
      <c r="G2" s="39" t="s">
        <v>217</v>
      </c>
      <c r="H2" s="237">
        <v>1400</v>
      </c>
      <c r="I2" s="238"/>
      <c r="AA2">
        <v>1397</v>
      </c>
      <c r="AB2">
        <v>1398</v>
      </c>
      <c r="AC2">
        <v>1399</v>
      </c>
      <c r="AD2">
        <v>1400</v>
      </c>
      <c r="AE2">
        <v>1401</v>
      </c>
    </row>
    <row r="3" spans="1:45" ht="19.2" thickBot="1" x14ac:dyDescent="0.35">
      <c r="A3" s="40" t="s">
        <v>218</v>
      </c>
      <c r="B3" s="233"/>
      <c r="C3" s="233"/>
      <c r="D3" s="233"/>
      <c r="E3" s="233"/>
      <c r="F3" s="233"/>
      <c r="G3" s="233"/>
      <c r="H3" s="233"/>
      <c r="I3" s="234"/>
    </row>
    <row r="4" spans="1:45" x14ac:dyDescent="0.3">
      <c r="A4" s="228" t="s">
        <v>219</v>
      </c>
      <c r="B4" s="205"/>
      <c r="C4" s="205"/>
      <c r="D4" s="206"/>
      <c r="E4" s="206"/>
      <c r="F4" s="207"/>
      <c r="G4" s="216" t="s">
        <v>220</v>
      </c>
      <c r="H4" s="217"/>
      <c r="I4" s="218"/>
    </row>
    <row r="5" spans="1:45" ht="18.600000000000001" customHeight="1" x14ac:dyDescent="0.3">
      <c r="A5" s="193" t="s">
        <v>221</v>
      </c>
      <c r="B5" s="208"/>
      <c r="C5" s="208"/>
      <c r="D5" s="209"/>
      <c r="E5" s="209"/>
      <c r="F5" s="210"/>
      <c r="G5" s="41" t="s">
        <v>286</v>
      </c>
      <c r="H5" s="231"/>
      <c r="I5" s="232"/>
    </row>
    <row r="6" spans="1:45" ht="19.2" customHeight="1" thickBot="1" x14ac:dyDescent="0.35">
      <c r="A6" s="222" t="s">
        <v>222</v>
      </c>
      <c r="B6" s="223"/>
      <c r="C6" s="223"/>
      <c r="D6" s="224"/>
      <c r="E6" s="224"/>
      <c r="F6" s="225"/>
      <c r="G6" s="42" t="s">
        <v>223</v>
      </c>
      <c r="H6" s="226"/>
      <c r="I6" s="227"/>
    </row>
    <row r="7" spans="1:45" ht="18.600000000000001" customHeight="1" x14ac:dyDescent="0.3">
      <c r="A7" s="228" t="s">
        <v>224</v>
      </c>
      <c r="B7" s="205"/>
      <c r="C7" s="205"/>
      <c r="D7" s="229" t="s">
        <v>99</v>
      </c>
      <c r="E7" s="229"/>
      <c r="F7" s="43" t="s">
        <v>225</v>
      </c>
      <c r="G7" s="44" t="s">
        <v>99</v>
      </c>
      <c r="H7" s="229" t="s">
        <v>225</v>
      </c>
      <c r="I7" s="230"/>
    </row>
    <row r="8" spans="1:45" ht="16.8" x14ac:dyDescent="0.3">
      <c r="A8" s="193" t="s">
        <v>226</v>
      </c>
      <c r="B8" s="208"/>
      <c r="C8" s="208"/>
      <c r="D8" s="219" t="s">
        <v>227</v>
      </c>
      <c r="E8" s="219"/>
      <c r="F8" s="45">
        <f>IF(SUM(C20:C31)=0,0,ROUND(AS27,3))</f>
        <v>0</v>
      </c>
      <c r="G8" s="46" t="s">
        <v>227</v>
      </c>
      <c r="H8" s="220"/>
      <c r="I8" s="221"/>
    </row>
    <row r="9" spans="1:45" ht="16.8" x14ac:dyDescent="0.3">
      <c r="A9" s="193" t="s">
        <v>228</v>
      </c>
      <c r="B9" s="208"/>
      <c r="C9" s="208"/>
      <c r="D9" s="219" t="s">
        <v>227</v>
      </c>
      <c r="E9" s="219"/>
      <c r="F9" s="45">
        <f>IF(C33=0,0,ROUND(F33/C33,3))</f>
        <v>0</v>
      </c>
      <c r="G9" s="46" t="s">
        <v>227</v>
      </c>
      <c r="H9" s="220"/>
      <c r="I9" s="221"/>
    </row>
    <row r="10" spans="1:45" ht="16.8" x14ac:dyDescent="0.3">
      <c r="A10" s="193" t="s">
        <v>229</v>
      </c>
      <c r="B10" s="208"/>
      <c r="C10" s="208"/>
      <c r="D10" s="219" t="s">
        <v>230</v>
      </c>
      <c r="E10" s="219"/>
      <c r="F10" s="45">
        <f>IF(C33=0,0,ROUND(E33/C33/I16*3.6,3))</f>
        <v>0</v>
      </c>
      <c r="G10" s="46" t="s">
        <v>227</v>
      </c>
      <c r="H10" s="220"/>
      <c r="I10" s="221"/>
    </row>
    <row r="11" spans="1:45" ht="16.8" x14ac:dyDescent="0.3">
      <c r="A11" s="193" t="s">
        <v>231</v>
      </c>
      <c r="B11" s="208"/>
      <c r="C11" s="208"/>
      <c r="D11" s="219" t="s">
        <v>227</v>
      </c>
      <c r="E11" s="219"/>
      <c r="F11" s="45">
        <f>F9+F10</f>
        <v>0</v>
      </c>
      <c r="G11" s="46" t="s">
        <v>227</v>
      </c>
      <c r="H11" s="220">
        <v>6.6500000000000004E-2</v>
      </c>
      <c r="I11" s="221"/>
    </row>
    <row r="12" spans="1:45" ht="17.399999999999999" thickBot="1" x14ac:dyDescent="0.35">
      <c r="A12" s="194" t="s">
        <v>232</v>
      </c>
      <c r="B12" s="201"/>
      <c r="C12" s="201"/>
      <c r="D12" s="201" t="s">
        <v>120</v>
      </c>
      <c r="E12" s="201"/>
      <c r="F12" s="47" t="str">
        <f>IF(F8=0,"",IF(F11&lt;F8,AA14,AB14))</f>
        <v/>
      </c>
      <c r="G12" s="48" t="s">
        <v>120</v>
      </c>
      <c r="H12" s="211"/>
      <c r="I12" s="212"/>
    </row>
    <row r="13" spans="1:45" ht="12" customHeight="1" thickBot="1" x14ac:dyDescent="0.35">
      <c r="A13" s="213"/>
      <c r="B13" s="214"/>
      <c r="C13" s="214"/>
      <c r="D13" s="214"/>
      <c r="E13" s="214"/>
      <c r="F13" s="214"/>
      <c r="G13" s="214"/>
      <c r="H13" s="214"/>
      <c r="I13" s="215"/>
    </row>
    <row r="14" spans="1:45" x14ac:dyDescent="0.3">
      <c r="A14" s="216" t="s">
        <v>233</v>
      </c>
      <c r="B14" s="217"/>
      <c r="C14" s="217"/>
      <c r="D14" s="217"/>
      <c r="E14" s="217"/>
      <c r="F14" s="217"/>
      <c r="G14" s="217"/>
      <c r="H14" s="217"/>
      <c r="I14" s="218"/>
      <c r="AA14" t="s">
        <v>234</v>
      </c>
      <c r="AB14" t="s">
        <v>235</v>
      </c>
      <c r="AR14" t="s">
        <v>236</v>
      </c>
      <c r="AS14" t="s">
        <v>236</v>
      </c>
    </row>
    <row r="15" spans="1:45" ht="18.600000000000001" customHeight="1" x14ac:dyDescent="0.3">
      <c r="A15" s="193" t="s">
        <v>237</v>
      </c>
      <c r="B15" s="208"/>
      <c r="C15" s="209" t="s">
        <v>238</v>
      </c>
      <c r="D15" s="209"/>
      <c r="E15" s="208" t="s">
        <v>239</v>
      </c>
      <c r="F15" s="208"/>
      <c r="G15" s="209" t="s">
        <v>240</v>
      </c>
      <c r="H15" s="209"/>
      <c r="I15" s="210"/>
      <c r="AA15" t="s">
        <v>241</v>
      </c>
      <c r="AB15" t="s">
        <v>242</v>
      </c>
      <c r="AC15" t="s">
        <v>243</v>
      </c>
      <c r="AF15" t="s">
        <v>244</v>
      </c>
      <c r="AH15" s="200" t="s">
        <v>245</v>
      </c>
      <c r="AI15" s="200"/>
      <c r="AJ15" s="200"/>
      <c r="AK15" s="49"/>
      <c r="AL15" s="49"/>
      <c r="AM15" s="49" t="s">
        <v>246</v>
      </c>
      <c r="AN15" s="49"/>
      <c r="AQ15" s="50" t="s">
        <v>247</v>
      </c>
      <c r="AR15" t="e">
        <f>IF($C$15=$AB$16,IF($G$16&gt;$AF$16,$AM$18*D20^$AN$18,$AM$17*D20^$AN$17),IF($C$16=$AH$20,$AI$20,IF($G$16&gt;$AF$16,IF($C$16=$AH$18,$AJ$18*B20+$AI$18,$AI$19),IF($C$16=$AH$16,$AJ$16*B20+$AI$16,$AJ$17*B20+$AI$17))))</f>
        <v>#DIV/0!</v>
      </c>
      <c r="AS15" t="e">
        <f>IF(AND($G$16&lt;=$AF$16,$G$15=$AA$18,$C$15=$AA$16,$C$16&lt;&gt;$AH$20),$AE$18+AR15,AR15)</f>
        <v>#DIV/0!</v>
      </c>
    </row>
    <row r="16" spans="1:45" ht="18.600000000000001" customHeight="1" thickBot="1" x14ac:dyDescent="0.35">
      <c r="A16" s="194" t="s">
        <v>248</v>
      </c>
      <c r="B16" s="201"/>
      <c r="C16" s="202" t="s">
        <v>242</v>
      </c>
      <c r="D16" s="202"/>
      <c r="E16" s="201" t="s">
        <v>249</v>
      </c>
      <c r="F16" s="201"/>
      <c r="G16" s="51">
        <v>75</v>
      </c>
      <c r="H16" s="52" t="s">
        <v>250</v>
      </c>
      <c r="I16" s="53">
        <v>0.36</v>
      </c>
      <c r="AA16" s="41" t="s">
        <v>251</v>
      </c>
      <c r="AB16" s="41" t="s">
        <v>238</v>
      </c>
      <c r="AF16">
        <v>80</v>
      </c>
      <c r="AG16" t="s">
        <v>244</v>
      </c>
      <c r="AH16" t="s">
        <v>241</v>
      </c>
      <c r="AI16">
        <v>1.7399999999999999E-2</v>
      </c>
      <c r="AJ16">
        <v>8.9999999999999998E-4</v>
      </c>
      <c r="AQ16" s="50" t="s">
        <v>252</v>
      </c>
      <c r="AR16" t="e">
        <f t="shared" ref="AR16:AR26" si="0">IF($C$15=$AB$16,IF($G$16&gt;$AF$16,$AM$18*D21^$AN$18,$AM$17*D21^$AN$17),IF($C$16=$AH$20,$AI$20,IF($G$16&gt;$AF$16,IF($C$16=$AH$18,$AJ$18*B21+$AI$18,$AI$19),IF($C$16=$AH$16,$AJ$16*B21+$AI$16,$AJ$17*B21+$AI$17))))</f>
        <v>#DIV/0!</v>
      </c>
      <c r="AS16" t="e">
        <f t="shared" ref="AS16:AS26" si="1">IF(AND($G$16&lt;=$AF$16,$G$15=$AA$18,$C$15=$AA$16,$C$16&lt;&gt;$AH$20),$AE$18+AR16,AR16)</f>
        <v>#DIV/0!</v>
      </c>
    </row>
    <row r="17" spans="1:45" ht="12" customHeight="1" thickBot="1" x14ac:dyDescent="0.35">
      <c r="A17" s="203"/>
      <c r="B17" s="204"/>
      <c r="C17" s="204"/>
      <c r="D17" s="204"/>
      <c r="E17" s="204"/>
      <c r="F17" s="204"/>
      <c r="G17" s="204"/>
      <c r="H17" s="54"/>
      <c r="I17" s="55"/>
      <c r="AG17" t="s">
        <v>244</v>
      </c>
      <c r="AH17" t="s">
        <v>242</v>
      </c>
      <c r="AI17">
        <f>AI16*AK17</f>
        <v>1.8269999999999998E-2</v>
      </c>
      <c r="AJ17">
        <f>AJ16*AK17</f>
        <v>9.4499999999999998E-4</v>
      </c>
      <c r="AK17">
        <v>1.05</v>
      </c>
      <c r="AM17">
        <v>1.59</v>
      </c>
      <c r="AN17">
        <v>-0.91</v>
      </c>
      <c r="AQ17" s="50" t="s">
        <v>253</v>
      </c>
      <c r="AR17" t="e">
        <f t="shared" si="0"/>
        <v>#DIV/0!</v>
      </c>
      <c r="AS17" t="e">
        <f t="shared" si="1"/>
        <v>#DIV/0!</v>
      </c>
    </row>
    <row r="18" spans="1:45" ht="16.8" x14ac:dyDescent="0.3">
      <c r="A18" s="56" t="s">
        <v>254</v>
      </c>
      <c r="B18" s="57" t="s">
        <v>255</v>
      </c>
      <c r="C18" s="205" t="s">
        <v>256</v>
      </c>
      <c r="D18" s="205"/>
      <c r="E18" s="57" t="s">
        <v>257</v>
      </c>
      <c r="F18" s="205" t="s">
        <v>258</v>
      </c>
      <c r="G18" s="205"/>
      <c r="H18" s="206" t="s">
        <v>259</v>
      </c>
      <c r="I18" s="207"/>
      <c r="AA18" t="s">
        <v>240</v>
      </c>
      <c r="AE18">
        <v>4.0000000000000001E-3</v>
      </c>
      <c r="AG18" t="s">
        <v>260</v>
      </c>
      <c r="AH18" t="s">
        <v>241</v>
      </c>
      <c r="AI18">
        <v>-0.01</v>
      </c>
      <c r="AJ18">
        <v>1.9E-3</v>
      </c>
      <c r="AM18">
        <v>10.61</v>
      </c>
      <c r="AN18">
        <v>-1.38</v>
      </c>
      <c r="AQ18" s="50" t="s">
        <v>261</v>
      </c>
      <c r="AR18" t="e">
        <f t="shared" si="0"/>
        <v>#DIV/0!</v>
      </c>
      <c r="AS18" t="e">
        <f t="shared" si="1"/>
        <v>#DIV/0!</v>
      </c>
    </row>
    <row r="19" spans="1:45" ht="16.8" x14ac:dyDescent="0.3">
      <c r="A19" s="41"/>
      <c r="B19" s="58" t="s">
        <v>262</v>
      </c>
      <c r="C19" s="58" t="s">
        <v>263</v>
      </c>
      <c r="D19" s="58" t="s">
        <v>264</v>
      </c>
      <c r="E19" s="58" t="s">
        <v>265</v>
      </c>
      <c r="F19" s="58" t="s">
        <v>266</v>
      </c>
      <c r="G19" s="59" t="s">
        <v>267</v>
      </c>
      <c r="H19" s="58" t="s">
        <v>268</v>
      </c>
      <c r="I19" s="60" t="s">
        <v>269</v>
      </c>
      <c r="AA19" t="s">
        <v>270</v>
      </c>
      <c r="AG19" t="s">
        <v>260</v>
      </c>
      <c r="AH19" t="s">
        <v>242</v>
      </c>
      <c r="AI19">
        <v>0.11700000000000001</v>
      </c>
      <c r="AJ19">
        <v>0</v>
      </c>
      <c r="AQ19" s="50" t="s">
        <v>271</v>
      </c>
      <c r="AR19" t="e">
        <f t="shared" si="0"/>
        <v>#DIV/0!</v>
      </c>
      <c r="AS19" t="e">
        <f t="shared" si="1"/>
        <v>#DIV/0!</v>
      </c>
    </row>
    <row r="20" spans="1:45" ht="16.8" x14ac:dyDescent="0.3">
      <c r="A20" s="41" t="s">
        <v>247</v>
      </c>
      <c r="B20" s="61"/>
      <c r="C20" s="61"/>
      <c r="D20" s="61"/>
      <c r="E20" s="61"/>
      <c r="F20" s="61"/>
      <c r="G20" s="61"/>
      <c r="H20" s="61"/>
      <c r="I20" s="62"/>
      <c r="AA20" t="s">
        <v>272</v>
      </c>
      <c r="AH20" t="s">
        <v>243</v>
      </c>
      <c r="AI20">
        <v>5.6000000000000001E-2</v>
      </c>
      <c r="AJ20">
        <v>0</v>
      </c>
      <c r="AQ20" s="63" t="s">
        <v>273</v>
      </c>
      <c r="AR20" t="e">
        <f t="shared" si="0"/>
        <v>#DIV/0!</v>
      </c>
      <c r="AS20" t="e">
        <f t="shared" si="1"/>
        <v>#DIV/0!</v>
      </c>
    </row>
    <row r="21" spans="1:45" ht="16.8" x14ac:dyDescent="0.3">
      <c r="A21" s="41" t="s">
        <v>252</v>
      </c>
      <c r="B21" s="61"/>
      <c r="C21" s="61"/>
      <c r="D21" s="61"/>
      <c r="E21" s="61"/>
      <c r="F21" s="61"/>
      <c r="G21" s="61"/>
      <c r="H21" s="61"/>
      <c r="I21" s="62"/>
      <c r="AQ21" s="50" t="s">
        <v>274</v>
      </c>
      <c r="AR21" t="e">
        <f t="shared" si="0"/>
        <v>#DIV/0!</v>
      </c>
      <c r="AS21" t="e">
        <f t="shared" si="1"/>
        <v>#DIV/0!</v>
      </c>
    </row>
    <row r="22" spans="1:45" ht="16.8" x14ac:dyDescent="0.3">
      <c r="A22" s="41" t="s">
        <v>253</v>
      </c>
      <c r="B22" s="61"/>
      <c r="C22" s="61"/>
      <c r="D22" s="61"/>
      <c r="E22" s="61"/>
      <c r="F22" s="61"/>
      <c r="G22" s="61"/>
      <c r="H22" s="61"/>
      <c r="I22" s="62"/>
      <c r="AQ22" s="50" t="s">
        <v>275</v>
      </c>
      <c r="AR22" t="e">
        <f t="shared" si="0"/>
        <v>#DIV/0!</v>
      </c>
      <c r="AS22" t="e">
        <f t="shared" si="1"/>
        <v>#DIV/0!</v>
      </c>
    </row>
    <row r="23" spans="1:45" ht="16.8" x14ac:dyDescent="0.3">
      <c r="A23" s="41" t="s">
        <v>261</v>
      </c>
      <c r="B23" s="61"/>
      <c r="C23" s="61"/>
      <c r="D23" s="61"/>
      <c r="E23" s="61"/>
      <c r="F23" s="61"/>
      <c r="G23" s="61"/>
      <c r="H23" s="61"/>
      <c r="I23" s="62"/>
      <c r="AQ23" s="50" t="s">
        <v>276</v>
      </c>
      <c r="AR23" t="e">
        <f t="shared" si="0"/>
        <v>#DIV/0!</v>
      </c>
      <c r="AS23" t="e">
        <f t="shared" si="1"/>
        <v>#DIV/0!</v>
      </c>
    </row>
    <row r="24" spans="1:45" ht="16.8" x14ac:dyDescent="0.3">
      <c r="A24" s="41" t="s">
        <v>271</v>
      </c>
      <c r="B24" s="61"/>
      <c r="C24" s="61"/>
      <c r="D24" s="61"/>
      <c r="E24" s="61"/>
      <c r="F24" s="61"/>
      <c r="G24" s="61"/>
      <c r="H24" s="61"/>
      <c r="I24" s="62"/>
      <c r="AQ24" s="50" t="s">
        <v>277</v>
      </c>
      <c r="AR24" t="e">
        <f t="shared" si="0"/>
        <v>#DIV/0!</v>
      </c>
      <c r="AS24" t="e">
        <f t="shared" si="1"/>
        <v>#DIV/0!</v>
      </c>
    </row>
    <row r="25" spans="1:45" ht="16.8" x14ac:dyDescent="0.3">
      <c r="A25" s="41" t="s">
        <v>273</v>
      </c>
      <c r="B25" s="61"/>
      <c r="C25" s="61"/>
      <c r="D25" s="61"/>
      <c r="E25" s="61"/>
      <c r="F25" s="61"/>
      <c r="G25" s="61"/>
      <c r="H25" s="61"/>
      <c r="I25" s="62"/>
      <c r="AQ25" s="50" t="s">
        <v>278</v>
      </c>
      <c r="AR25" t="e">
        <f t="shared" si="0"/>
        <v>#DIV/0!</v>
      </c>
      <c r="AS25" t="e">
        <f t="shared" si="1"/>
        <v>#DIV/0!</v>
      </c>
    </row>
    <row r="26" spans="1:45" ht="16.8" x14ac:dyDescent="0.3">
      <c r="A26" s="41" t="s">
        <v>274</v>
      </c>
      <c r="B26" s="61"/>
      <c r="C26" s="61"/>
      <c r="D26" s="61"/>
      <c r="E26" s="61"/>
      <c r="F26" s="61"/>
      <c r="G26" s="61"/>
      <c r="H26" s="61"/>
      <c r="I26" s="62"/>
      <c r="AQ26" s="63" t="s">
        <v>279</v>
      </c>
      <c r="AR26" t="e">
        <f t="shared" si="0"/>
        <v>#DIV/0!</v>
      </c>
      <c r="AS26" t="e">
        <f t="shared" si="1"/>
        <v>#DIV/0!</v>
      </c>
    </row>
    <row r="27" spans="1:45" ht="16.8" x14ac:dyDescent="0.3">
      <c r="A27" s="41" t="s">
        <v>275</v>
      </c>
      <c r="B27" s="61"/>
      <c r="C27" s="61"/>
      <c r="D27" s="61"/>
      <c r="E27" s="61"/>
      <c r="F27" s="61"/>
      <c r="G27" s="61"/>
      <c r="H27" s="61"/>
      <c r="I27" s="62"/>
      <c r="AS27" s="64" t="e">
        <f>SUMPRODUCT(AS15:AS26,C20:C31)/SUM(C20:C31)</f>
        <v>#DIV/0!</v>
      </c>
    </row>
    <row r="28" spans="1:45" ht="16.8" x14ac:dyDescent="0.3">
      <c r="A28" s="41" t="s">
        <v>276</v>
      </c>
      <c r="B28" s="61"/>
      <c r="C28" s="61"/>
      <c r="D28" s="61"/>
      <c r="E28" s="61"/>
      <c r="F28" s="61"/>
      <c r="G28" s="61"/>
      <c r="H28" s="61"/>
      <c r="I28" s="62"/>
    </row>
    <row r="29" spans="1:45" ht="16.8" x14ac:dyDescent="0.3">
      <c r="A29" s="41" t="s">
        <v>277</v>
      </c>
      <c r="B29" s="61"/>
      <c r="C29" s="61"/>
      <c r="D29" s="61"/>
      <c r="E29" s="61"/>
      <c r="F29" s="61"/>
      <c r="G29" s="61"/>
      <c r="H29" s="61"/>
      <c r="I29" s="62"/>
    </row>
    <row r="30" spans="1:45" ht="16.8" x14ac:dyDescent="0.3">
      <c r="A30" s="41" t="s">
        <v>278</v>
      </c>
      <c r="B30" s="61"/>
      <c r="C30" s="61"/>
      <c r="D30" s="61"/>
      <c r="E30" s="61"/>
      <c r="F30" s="61"/>
      <c r="G30" s="61"/>
      <c r="H30" s="61"/>
      <c r="I30" s="62"/>
    </row>
    <row r="31" spans="1:45" ht="16.8" x14ac:dyDescent="0.3">
      <c r="A31" s="42" t="s">
        <v>279</v>
      </c>
      <c r="B31" s="65"/>
      <c r="C31" s="65"/>
      <c r="D31" s="65"/>
      <c r="E31" s="65"/>
      <c r="F31" s="65"/>
      <c r="G31" s="65"/>
      <c r="H31" s="65"/>
      <c r="I31" s="66"/>
    </row>
    <row r="32" spans="1:45" ht="16.95" customHeight="1" x14ac:dyDescent="0.3">
      <c r="A32" s="193" t="s">
        <v>280</v>
      </c>
      <c r="B32" s="67" t="s">
        <v>281</v>
      </c>
      <c r="C32" s="67" t="s">
        <v>282</v>
      </c>
      <c r="D32" s="67" t="s">
        <v>283</v>
      </c>
      <c r="E32" s="67" t="s">
        <v>284</v>
      </c>
      <c r="F32" s="195" t="s">
        <v>285</v>
      </c>
      <c r="G32" s="195"/>
      <c r="H32" s="195"/>
      <c r="I32" s="196"/>
    </row>
    <row r="33" spans="1:9" ht="15" thickBot="1" x14ac:dyDescent="0.35">
      <c r="A33" s="194"/>
      <c r="B33" s="68">
        <f>IF(SUM(B20:B31)=0,0,AVERAGE(B20:B31))</f>
        <v>0</v>
      </c>
      <c r="C33" s="68">
        <f>SUM(C20:C31)</f>
        <v>0</v>
      </c>
      <c r="D33" s="68">
        <f>IF(SUM(D20:D31)=0,0,AVERAGE(D20:D31))</f>
        <v>0</v>
      </c>
      <c r="E33" s="68">
        <f>SUM(E20:E31)</f>
        <v>0</v>
      </c>
      <c r="F33" s="197">
        <f>SUMPRODUCT(F20:F31,G20:G31)*1.055055853+SUMPRODUCT(H20:H31,I20:I31)/1000</f>
        <v>0</v>
      </c>
      <c r="G33" s="198"/>
      <c r="H33" s="198"/>
      <c r="I33" s="199"/>
    </row>
  </sheetData>
  <sheetProtection algorithmName="SHA-512" hashValue="hDkTDuKiqrs4lxhFRQEqb8NgYtFDMN3JPX1IEJkbuciyIP6KZqg1d9Wy0UygZZYYGpWWS08my1MNkbsZ4gNtlA==" saltValue="J0y4vtfofdwySUp2moFpuA==" spinCount="100000" sheet="1" objects="1" scenarios="1" selectLockedCells="1"/>
  <mergeCells count="50">
    <mergeCell ref="B3:I3"/>
    <mergeCell ref="B1:C1"/>
    <mergeCell ref="D1:F2"/>
    <mergeCell ref="H1:I1"/>
    <mergeCell ref="B2:C2"/>
    <mergeCell ref="H2:I2"/>
    <mergeCell ref="A4:C4"/>
    <mergeCell ref="D4:F4"/>
    <mergeCell ref="G4:I4"/>
    <mergeCell ref="A5:C5"/>
    <mergeCell ref="D5:F5"/>
    <mergeCell ref="H5:I5"/>
    <mergeCell ref="A6:C6"/>
    <mergeCell ref="D6:F6"/>
    <mergeCell ref="H6:I6"/>
    <mergeCell ref="A7:C7"/>
    <mergeCell ref="D7:E7"/>
    <mergeCell ref="H7:I7"/>
    <mergeCell ref="A8:C8"/>
    <mergeCell ref="D8:E8"/>
    <mergeCell ref="H8:I8"/>
    <mergeCell ref="A9:C9"/>
    <mergeCell ref="D9:E9"/>
    <mergeCell ref="H9:I9"/>
    <mergeCell ref="A10:C10"/>
    <mergeCell ref="D10:E10"/>
    <mergeCell ref="H10:I10"/>
    <mergeCell ref="A11:C11"/>
    <mergeCell ref="D11:E11"/>
    <mergeCell ref="H11:I11"/>
    <mergeCell ref="A12:C12"/>
    <mergeCell ref="D12:E12"/>
    <mergeCell ref="H12:I12"/>
    <mergeCell ref="A13:I13"/>
    <mergeCell ref="A14:I14"/>
    <mergeCell ref="A32:A33"/>
    <mergeCell ref="F32:I32"/>
    <mergeCell ref="F33:I33"/>
    <mergeCell ref="AH15:AJ15"/>
    <mergeCell ref="A16:B16"/>
    <mergeCell ref="C16:D16"/>
    <mergeCell ref="E16:F16"/>
    <mergeCell ref="A17:G17"/>
    <mergeCell ref="C18:D18"/>
    <mergeCell ref="F18:G18"/>
    <mergeCell ref="H18:I18"/>
    <mergeCell ref="A15:B15"/>
    <mergeCell ref="C15:D15"/>
    <mergeCell ref="E15:F15"/>
    <mergeCell ref="G15:I15"/>
  </mergeCells>
  <conditionalFormatting sqref="B33:F33">
    <cfRule type="cellIs" dxfId="3" priority="1" operator="equal">
      <formula>0</formula>
    </cfRule>
  </conditionalFormatting>
  <conditionalFormatting sqref="F8:F11">
    <cfRule type="cellIs" dxfId="2" priority="2" operator="equal">
      <formula>0</formula>
    </cfRule>
  </conditionalFormatting>
  <dataValidations count="4">
    <dataValidation type="list" allowBlank="1" showInputMessage="1" showErrorMessage="1" sqref="C16">
      <formula1>$AA$15:$AC$15</formula1>
    </dataValidation>
    <dataValidation type="list" allowBlank="1" showInputMessage="1" showErrorMessage="1" sqref="G15">
      <formula1>$AA$18:$AA$20</formula1>
    </dataValidation>
    <dataValidation type="list" allowBlank="1" showInputMessage="1" showErrorMessage="1" sqref="C15">
      <formula1>$AA$16:$AB$16</formula1>
    </dataValidation>
    <dataValidation type="list" allowBlank="1" showInputMessage="1" showErrorMessage="1" sqref="H2:I2">
      <formula1>$AA$2:$AE$2</formula1>
    </dataValidation>
  </dataValidations>
  <pageMargins left="0.19685039370078741" right="0.19685039370078741" top="0.39370078740157483" bottom="0.39370078740157483" header="0.31496062992125984" footer="0.31496062992125984"/>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3"/>
  <sheetViews>
    <sheetView rightToLeft="1" workbookViewId="0">
      <selection activeCell="B20" sqref="B20"/>
    </sheetView>
  </sheetViews>
  <sheetFormatPr defaultColWidth="8.88671875" defaultRowHeight="18.600000000000001" x14ac:dyDescent="0.3"/>
  <cols>
    <col min="1" max="1" width="9.6640625" style="69" customWidth="1"/>
    <col min="2" max="2" width="10.88671875" style="70" customWidth="1"/>
    <col min="3" max="3" width="13.5546875" style="70" customWidth="1"/>
    <col min="4" max="4" width="6.109375" style="70" customWidth="1"/>
    <col min="5" max="5" width="13.5546875" style="70" customWidth="1"/>
    <col min="6" max="6" width="10.33203125" style="70" customWidth="1"/>
    <col min="7" max="7" width="13.33203125" style="70" customWidth="1"/>
    <col min="8" max="8" width="11.88671875" customWidth="1"/>
    <col min="9" max="9" width="11.109375" customWidth="1"/>
    <col min="23" max="24" width="12.88671875" customWidth="1"/>
    <col min="25" max="25" width="11.5546875" customWidth="1"/>
    <col min="27" max="33" width="8.88671875" hidden="1" customWidth="1"/>
    <col min="34" max="40" width="14.6640625" hidden="1" customWidth="1"/>
    <col min="41" max="43" width="8.88671875" hidden="1" customWidth="1"/>
    <col min="44" max="44" width="12.33203125" hidden="1" customWidth="1"/>
    <col min="45" max="45" width="16.109375" hidden="1" customWidth="1"/>
    <col min="46" max="52" width="8.88671875" hidden="1" customWidth="1"/>
  </cols>
  <sheetData>
    <row r="1" spans="1:45" x14ac:dyDescent="0.3">
      <c r="A1" s="36" t="s">
        <v>211</v>
      </c>
      <c r="B1" s="217" t="s">
        <v>212</v>
      </c>
      <c r="C1" s="217"/>
      <c r="D1" s="235" t="s">
        <v>213</v>
      </c>
      <c r="E1" s="235"/>
      <c r="F1" s="235"/>
      <c r="G1" s="37" t="s">
        <v>214</v>
      </c>
      <c r="H1" s="217" t="s">
        <v>215</v>
      </c>
      <c r="I1" s="218"/>
    </row>
    <row r="2" spans="1:45" x14ac:dyDescent="0.3">
      <c r="A2" s="38" t="s">
        <v>216</v>
      </c>
      <c r="B2" s="237"/>
      <c r="C2" s="237"/>
      <c r="D2" s="236"/>
      <c r="E2" s="236"/>
      <c r="F2" s="236"/>
      <c r="G2" s="39" t="s">
        <v>217</v>
      </c>
      <c r="H2" s="237">
        <v>1399</v>
      </c>
      <c r="I2" s="238"/>
      <c r="AA2">
        <v>1397</v>
      </c>
      <c r="AB2">
        <v>1398</v>
      </c>
      <c r="AC2">
        <v>1399</v>
      </c>
      <c r="AD2">
        <v>1400</v>
      </c>
      <c r="AE2">
        <v>1401</v>
      </c>
    </row>
    <row r="3" spans="1:45" ht="19.2" thickBot="1" x14ac:dyDescent="0.35">
      <c r="A3" s="40" t="s">
        <v>218</v>
      </c>
      <c r="B3" s="233"/>
      <c r="C3" s="233"/>
      <c r="D3" s="233"/>
      <c r="E3" s="233"/>
      <c r="F3" s="233"/>
      <c r="G3" s="233"/>
      <c r="H3" s="233"/>
      <c r="I3" s="234"/>
    </row>
    <row r="4" spans="1:45" x14ac:dyDescent="0.3">
      <c r="A4" s="228" t="s">
        <v>219</v>
      </c>
      <c r="B4" s="205"/>
      <c r="C4" s="205"/>
      <c r="D4" s="206"/>
      <c r="E4" s="206"/>
      <c r="F4" s="207"/>
      <c r="G4" s="216" t="s">
        <v>220</v>
      </c>
      <c r="H4" s="217"/>
      <c r="I4" s="218"/>
    </row>
    <row r="5" spans="1:45" ht="18.600000000000001" customHeight="1" x14ac:dyDescent="0.3">
      <c r="A5" s="193" t="s">
        <v>221</v>
      </c>
      <c r="B5" s="208"/>
      <c r="C5" s="208"/>
      <c r="D5" s="209"/>
      <c r="E5" s="209"/>
      <c r="F5" s="210"/>
      <c r="G5" s="41" t="s">
        <v>286</v>
      </c>
      <c r="H5" s="231"/>
      <c r="I5" s="232"/>
    </row>
    <row r="6" spans="1:45" ht="19.2" customHeight="1" thickBot="1" x14ac:dyDescent="0.35">
      <c r="A6" s="222" t="s">
        <v>222</v>
      </c>
      <c r="B6" s="223"/>
      <c r="C6" s="223"/>
      <c r="D6" s="224"/>
      <c r="E6" s="224"/>
      <c r="F6" s="225"/>
      <c r="G6" s="42" t="s">
        <v>223</v>
      </c>
      <c r="H6" s="226"/>
      <c r="I6" s="227"/>
    </row>
    <row r="7" spans="1:45" ht="18.600000000000001" customHeight="1" x14ac:dyDescent="0.3">
      <c r="A7" s="228" t="s">
        <v>224</v>
      </c>
      <c r="B7" s="205"/>
      <c r="C7" s="205"/>
      <c r="D7" s="229" t="s">
        <v>99</v>
      </c>
      <c r="E7" s="229"/>
      <c r="F7" s="43" t="s">
        <v>225</v>
      </c>
      <c r="G7" s="44" t="s">
        <v>99</v>
      </c>
      <c r="H7" s="229" t="s">
        <v>225</v>
      </c>
      <c r="I7" s="230"/>
    </row>
    <row r="8" spans="1:45" ht="16.8" x14ac:dyDescent="0.3">
      <c r="A8" s="193" t="s">
        <v>226</v>
      </c>
      <c r="B8" s="208"/>
      <c r="C8" s="208"/>
      <c r="D8" s="219" t="s">
        <v>227</v>
      </c>
      <c r="E8" s="219"/>
      <c r="F8" s="45">
        <f>IF(SUM(C20:C31)=0,0,ROUND(AS27,3))</f>
        <v>0</v>
      </c>
      <c r="G8" s="46" t="s">
        <v>227</v>
      </c>
      <c r="H8" s="220"/>
      <c r="I8" s="221"/>
    </row>
    <row r="9" spans="1:45" ht="16.8" x14ac:dyDescent="0.3">
      <c r="A9" s="193" t="s">
        <v>228</v>
      </c>
      <c r="B9" s="208"/>
      <c r="C9" s="208"/>
      <c r="D9" s="219" t="s">
        <v>227</v>
      </c>
      <c r="E9" s="219"/>
      <c r="F9" s="45">
        <f>IF(C33=0,0,ROUND(F33/C33,3))</f>
        <v>0</v>
      </c>
      <c r="G9" s="46" t="s">
        <v>227</v>
      </c>
      <c r="H9" s="220"/>
      <c r="I9" s="221"/>
    </row>
    <row r="10" spans="1:45" ht="16.8" x14ac:dyDescent="0.3">
      <c r="A10" s="193" t="s">
        <v>229</v>
      </c>
      <c r="B10" s="208"/>
      <c r="C10" s="208"/>
      <c r="D10" s="219" t="s">
        <v>230</v>
      </c>
      <c r="E10" s="219"/>
      <c r="F10" s="45">
        <f>IF(C33=0,0,ROUND(E33/C33/I16*3.6,3))</f>
        <v>0</v>
      </c>
      <c r="G10" s="46" t="s">
        <v>227</v>
      </c>
      <c r="H10" s="220"/>
      <c r="I10" s="221"/>
    </row>
    <row r="11" spans="1:45" ht="16.8" x14ac:dyDescent="0.3">
      <c r="A11" s="193" t="s">
        <v>231</v>
      </c>
      <c r="B11" s="208"/>
      <c r="C11" s="208"/>
      <c r="D11" s="219" t="s">
        <v>227</v>
      </c>
      <c r="E11" s="219"/>
      <c r="F11" s="45">
        <f>F9+F10</f>
        <v>0</v>
      </c>
      <c r="G11" s="46" t="s">
        <v>227</v>
      </c>
      <c r="H11" s="220">
        <v>6.6500000000000004E-2</v>
      </c>
      <c r="I11" s="221"/>
    </row>
    <row r="12" spans="1:45" ht="17.399999999999999" thickBot="1" x14ac:dyDescent="0.35">
      <c r="A12" s="194" t="s">
        <v>232</v>
      </c>
      <c r="B12" s="201"/>
      <c r="C12" s="201"/>
      <c r="D12" s="201" t="s">
        <v>120</v>
      </c>
      <c r="E12" s="201"/>
      <c r="F12" s="47" t="str">
        <f>IF(F8=0,"",IF(F11&lt;F8,AA14,AB14))</f>
        <v/>
      </c>
      <c r="G12" s="48" t="s">
        <v>120</v>
      </c>
      <c r="H12" s="211"/>
      <c r="I12" s="212"/>
    </row>
    <row r="13" spans="1:45" ht="12" customHeight="1" thickBot="1" x14ac:dyDescent="0.35">
      <c r="A13" s="213"/>
      <c r="B13" s="214"/>
      <c r="C13" s="214"/>
      <c r="D13" s="214"/>
      <c r="E13" s="214"/>
      <c r="F13" s="214"/>
      <c r="G13" s="214"/>
      <c r="H13" s="214"/>
      <c r="I13" s="215"/>
    </row>
    <row r="14" spans="1:45" x14ac:dyDescent="0.3">
      <c r="A14" s="216" t="s">
        <v>233</v>
      </c>
      <c r="B14" s="217"/>
      <c r="C14" s="217"/>
      <c r="D14" s="217"/>
      <c r="E14" s="217"/>
      <c r="F14" s="217"/>
      <c r="G14" s="217"/>
      <c r="H14" s="217"/>
      <c r="I14" s="218"/>
      <c r="AA14" t="s">
        <v>234</v>
      </c>
      <c r="AB14" t="s">
        <v>235</v>
      </c>
      <c r="AR14" t="s">
        <v>236</v>
      </c>
      <c r="AS14" t="s">
        <v>236</v>
      </c>
    </row>
    <row r="15" spans="1:45" ht="18.600000000000001" customHeight="1" x14ac:dyDescent="0.3">
      <c r="A15" s="193" t="s">
        <v>237</v>
      </c>
      <c r="B15" s="208"/>
      <c r="C15" s="209" t="s">
        <v>238</v>
      </c>
      <c r="D15" s="209"/>
      <c r="E15" s="208" t="s">
        <v>239</v>
      </c>
      <c r="F15" s="208"/>
      <c r="G15" s="209" t="s">
        <v>240</v>
      </c>
      <c r="H15" s="209"/>
      <c r="I15" s="210"/>
      <c r="AA15" t="s">
        <v>241</v>
      </c>
      <c r="AB15" t="s">
        <v>242</v>
      </c>
      <c r="AC15" t="s">
        <v>243</v>
      </c>
      <c r="AF15" t="s">
        <v>244</v>
      </c>
      <c r="AH15" s="200" t="s">
        <v>245</v>
      </c>
      <c r="AI15" s="200"/>
      <c r="AJ15" s="200"/>
      <c r="AK15" s="49"/>
      <c r="AL15" s="49"/>
      <c r="AM15" s="49" t="s">
        <v>246</v>
      </c>
      <c r="AN15" s="49"/>
      <c r="AQ15" s="50" t="s">
        <v>247</v>
      </c>
      <c r="AR15" t="e">
        <f>IF($C$15=$AB$16,IF($G$16&gt;$AF$16,$AM$18*D20^$AN$18,$AM$17*D20^$AN$17),IF($C$16=$AH$20,$AI$20,IF($G$16&gt;$AF$16,IF($C$16=$AH$18,$AJ$18*B20+$AI$18,$AI$19),IF($C$16=$AH$16,$AJ$16*B20+$AI$16,$AJ$17*B20+$AI$17))))</f>
        <v>#DIV/0!</v>
      </c>
      <c r="AS15" t="e">
        <f>IF(AND($G$16&lt;=$AF$16,$G$15=$AA$18,$C$15=$AA$16,$C$16&lt;&gt;$AH$20),$AE$18+AR15,AR15)</f>
        <v>#DIV/0!</v>
      </c>
    </row>
    <row r="16" spans="1:45" ht="18.600000000000001" customHeight="1" thickBot="1" x14ac:dyDescent="0.35">
      <c r="A16" s="194" t="s">
        <v>248</v>
      </c>
      <c r="B16" s="201"/>
      <c r="C16" s="202" t="s">
        <v>242</v>
      </c>
      <c r="D16" s="202"/>
      <c r="E16" s="201" t="s">
        <v>249</v>
      </c>
      <c r="F16" s="201"/>
      <c r="G16" s="51">
        <v>75</v>
      </c>
      <c r="H16" s="52" t="s">
        <v>250</v>
      </c>
      <c r="I16" s="53">
        <v>0.36</v>
      </c>
      <c r="AA16" s="41" t="s">
        <v>251</v>
      </c>
      <c r="AB16" s="41" t="s">
        <v>238</v>
      </c>
      <c r="AF16">
        <v>80</v>
      </c>
      <c r="AG16" t="s">
        <v>244</v>
      </c>
      <c r="AH16" t="s">
        <v>241</v>
      </c>
      <c r="AI16">
        <v>1.7399999999999999E-2</v>
      </c>
      <c r="AJ16">
        <v>8.9999999999999998E-4</v>
      </c>
      <c r="AQ16" s="50" t="s">
        <v>252</v>
      </c>
      <c r="AR16" t="e">
        <f t="shared" ref="AR16:AR26" si="0">IF($C$15=$AB$16,IF($G$16&gt;$AF$16,$AM$18*D21^$AN$18,$AM$17*D21^$AN$17),IF($C$16=$AH$20,$AI$20,IF($G$16&gt;$AF$16,IF($C$16=$AH$18,$AJ$18*B21+$AI$18,$AI$19),IF($C$16=$AH$16,$AJ$16*B21+$AI$16,$AJ$17*B21+$AI$17))))</f>
        <v>#DIV/0!</v>
      </c>
      <c r="AS16" t="e">
        <f t="shared" ref="AS16:AS26" si="1">IF(AND($G$16&lt;=$AF$16,$G$15=$AA$18,$C$15=$AA$16,$C$16&lt;&gt;$AH$20),$AE$18+AR16,AR16)</f>
        <v>#DIV/0!</v>
      </c>
    </row>
    <row r="17" spans="1:45" ht="12" customHeight="1" thickBot="1" x14ac:dyDescent="0.35">
      <c r="A17" s="203"/>
      <c r="B17" s="204"/>
      <c r="C17" s="204"/>
      <c r="D17" s="204"/>
      <c r="E17" s="204"/>
      <c r="F17" s="204"/>
      <c r="G17" s="204"/>
      <c r="H17" s="54"/>
      <c r="I17" s="55"/>
      <c r="AG17" t="s">
        <v>244</v>
      </c>
      <c r="AH17" t="s">
        <v>242</v>
      </c>
      <c r="AI17">
        <f>AI16*AK17</f>
        <v>1.8269999999999998E-2</v>
      </c>
      <c r="AJ17">
        <f>AJ16*AK17</f>
        <v>9.4499999999999998E-4</v>
      </c>
      <c r="AK17">
        <v>1.05</v>
      </c>
      <c r="AM17">
        <v>1.59</v>
      </c>
      <c r="AN17">
        <v>-0.91</v>
      </c>
      <c r="AQ17" s="50" t="s">
        <v>253</v>
      </c>
      <c r="AR17" t="e">
        <f t="shared" si="0"/>
        <v>#DIV/0!</v>
      </c>
      <c r="AS17" t="e">
        <f t="shared" si="1"/>
        <v>#DIV/0!</v>
      </c>
    </row>
    <row r="18" spans="1:45" ht="16.8" x14ac:dyDescent="0.3">
      <c r="A18" s="56" t="s">
        <v>254</v>
      </c>
      <c r="B18" s="57" t="s">
        <v>255</v>
      </c>
      <c r="C18" s="205" t="s">
        <v>256</v>
      </c>
      <c r="D18" s="205"/>
      <c r="E18" s="57" t="s">
        <v>257</v>
      </c>
      <c r="F18" s="205" t="s">
        <v>258</v>
      </c>
      <c r="G18" s="205"/>
      <c r="H18" s="206" t="s">
        <v>259</v>
      </c>
      <c r="I18" s="207"/>
      <c r="AA18" t="s">
        <v>240</v>
      </c>
      <c r="AE18">
        <v>4.0000000000000001E-3</v>
      </c>
      <c r="AG18" t="s">
        <v>260</v>
      </c>
      <c r="AH18" t="s">
        <v>241</v>
      </c>
      <c r="AI18">
        <v>-0.01</v>
      </c>
      <c r="AJ18">
        <v>1.9E-3</v>
      </c>
      <c r="AM18">
        <v>10.61</v>
      </c>
      <c r="AN18">
        <v>-1.38</v>
      </c>
      <c r="AQ18" s="50" t="s">
        <v>261</v>
      </c>
      <c r="AR18" t="e">
        <f t="shared" si="0"/>
        <v>#DIV/0!</v>
      </c>
      <c r="AS18" t="e">
        <f t="shared" si="1"/>
        <v>#DIV/0!</v>
      </c>
    </row>
    <row r="19" spans="1:45" ht="16.8" x14ac:dyDescent="0.3">
      <c r="A19" s="41"/>
      <c r="B19" s="58" t="s">
        <v>262</v>
      </c>
      <c r="C19" s="58" t="s">
        <v>263</v>
      </c>
      <c r="D19" s="58" t="s">
        <v>264</v>
      </c>
      <c r="E19" s="58" t="s">
        <v>265</v>
      </c>
      <c r="F19" s="58" t="s">
        <v>266</v>
      </c>
      <c r="G19" s="59" t="s">
        <v>267</v>
      </c>
      <c r="H19" s="58" t="s">
        <v>268</v>
      </c>
      <c r="I19" s="60" t="s">
        <v>269</v>
      </c>
      <c r="AA19" t="s">
        <v>270</v>
      </c>
      <c r="AG19" t="s">
        <v>260</v>
      </c>
      <c r="AH19" t="s">
        <v>242</v>
      </c>
      <c r="AI19">
        <v>0.11700000000000001</v>
      </c>
      <c r="AJ19">
        <v>0</v>
      </c>
      <c r="AQ19" s="50" t="s">
        <v>271</v>
      </c>
      <c r="AR19" t="e">
        <f t="shared" si="0"/>
        <v>#DIV/0!</v>
      </c>
      <c r="AS19" t="e">
        <f t="shared" si="1"/>
        <v>#DIV/0!</v>
      </c>
    </row>
    <row r="20" spans="1:45" ht="16.8" x14ac:dyDescent="0.3">
      <c r="A20" s="41" t="s">
        <v>247</v>
      </c>
      <c r="B20" s="61"/>
      <c r="C20" s="61"/>
      <c r="D20" s="61"/>
      <c r="E20" s="61"/>
      <c r="F20" s="61"/>
      <c r="G20" s="61"/>
      <c r="H20" s="61"/>
      <c r="I20" s="62"/>
      <c r="AA20" t="s">
        <v>272</v>
      </c>
      <c r="AH20" t="s">
        <v>243</v>
      </c>
      <c r="AI20">
        <v>5.6000000000000001E-2</v>
      </c>
      <c r="AJ20">
        <v>0</v>
      </c>
      <c r="AQ20" s="63" t="s">
        <v>273</v>
      </c>
      <c r="AR20" t="e">
        <f t="shared" si="0"/>
        <v>#DIV/0!</v>
      </c>
      <c r="AS20" t="e">
        <f t="shared" si="1"/>
        <v>#DIV/0!</v>
      </c>
    </row>
    <row r="21" spans="1:45" ht="16.8" x14ac:dyDescent="0.3">
      <c r="A21" s="41" t="s">
        <v>252</v>
      </c>
      <c r="B21" s="61"/>
      <c r="C21" s="61"/>
      <c r="D21" s="61"/>
      <c r="E21" s="61"/>
      <c r="F21" s="61"/>
      <c r="G21" s="61"/>
      <c r="H21" s="61"/>
      <c r="I21" s="62"/>
      <c r="AQ21" s="50" t="s">
        <v>274</v>
      </c>
      <c r="AR21" t="e">
        <f t="shared" si="0"/>
        <v>#DIV/0!</v>
      </c>
      <c r="AS21" t="e">
        <f t="shared" si="1"/>
        <v>#DIV/0!</v>
      </c>
    </row>
    <row r="22" spans="1:45" ht="16.8" x14ac:dyDescent="0.3">
      <c r="A22" s="41" t="s">
        <v>253</v>
      </c>
      <c r="B22" s="61"/>
      <c r="C22" s="61"/>
      <c r="D22" s="61"/>
      <c r="E22" s="61"/>
      <c r="F22" s="61"/>
      <c r="G22" s="61"/>
      <c r="H22" s="61"/>
      <c r="I22" s="62"/>
      <c r="AQ22" s="50" t="s">
        <v>275</v>
      </c>
      <c r="AR22" t="e">
        <f t="shared" si="0"/>
        <v>#DIV/0!</v>
      </c>
      <c r="AS22" t="e">
        <f t="shared" si="1"/>
        <v>#DIV/0!</v>
      </c>
    </row>
    <row r="23" spans="1:45" ht="16.8" x14ac:dyDescent="0.3">
      <c r="A23" s="41" t="s">
        <v>261</v>
      </c>
      <c r="B23" s="61"/>
      <c r="C23" s="61"/>
      <c r="D23" s="61"/>
      <c r="E23" s="61"/>
      <c r="F23" s="61"/>
      <c r="G23" s="61"/>
      <c r="H23" s="61"/>
      <c r="I23" s="62"/>
      <c r="AQ23" s="50" t="s">
        <v>276</v>
      </c>
      <c r="AR23" t="e">
        <f t="shared" si="0"/>
        <v>#DIV/0!</v>
      </c>
      <c r="AS23" t="e">
        <f t="shared" si="1"/>
        <v>#DIV/0!</v>
      </c>
    </row>
    <row r="24" spans="1:45" ht="16.8" x14ac:dyDescent="0.3">
      <c r="A24" s="41" t="s">
        <v>271</v>
      </c>
      <c r="B24" s="61"/>
      <c r="C24" s="61"/>
      <c r="D24" s="61"/>
      <c r="E24" s="61"/>
      <c r="F24" s="61"/>
      <c r="G24" s="61"/>
      <c r="H24" s="61"/>
      <c r="I24" s="62"/>
      <c r="AQ24" s="50" t="s">
        <v>277</v>
      </c>
      <c r="AR24" t="e">
        <f t="shared" si="0"/>
        <v>#DIV/0!</v>
      </c>
      <c r="AS24" t="e">
        <f t="shared" si="1"/>
        <v>#DIV/0!</v>
      </c>
    </row>
    <row r="25" spans="1:45" ht="16.8" x14ac:dyDescent="0.3">
      <c r="A25" s="41" t="s">
        <v>273</v>
      </c>
      <c r="B25" s="61"/>
      <c r="C25" s="61"/>
      <c r="D25" s="61"/>
      <c r="E25" s="61"/>
      <c r="F25" s="61"/>
      <c r="G25" s="61"/>
      <c r="H25" s="61"/>
      <c r="I25" s="62"/>
      <c r="AQ25" s="50" t="s">
        <v>278</v>
      </c>
      <c r="AR25" t="e">
        <f t="shared" si="0"/>
        <v>#DIV/0!</v>
      </c>
      <c r="AS25" t="e">
        <f t="shared" si="1"/>
        <v>#DIV/0!</v>
      </c>
    </row>
    <row r="26" spans="1:45" ht="16.8" x14ac:dyDescent="0.3">
      <c r="A26" s="41" t="s">
        <v>274</v>
      </c>
      <c r="B26" s="61"/>
      <c r="C26" s="61"/>
      <c r="D26" s="61"/>
      <c r="E26" s="61"/>
      <c r="F26" s="61"/>
      <c r="G26" s="61"/>
      <c r="H26" s="61"/>
      <c r="I26" s="62"/>
      <c r="AQ26" s="63" t="s">
        <v>279</v>
      </c>
      <c r="AR26" t="e">
        <f t="shared" si="0"/>
        <v>#DIV/0!</v>
      </c>
      <c r="AS26" t="e">
        <f t="shared" si="1"/>
        <v>#DIV/0!</v>
      </c>
    </row>
    <row r="27" spans="1:45" ht="16.8" x14ac:dyDescent="0.3">
      <c r="A27" s="41" t="s">
        <v>275</v>
      </c>
      <c r="B27" s="61"/>
      <c r="C27" s="61"/>
      <c r="D27" s="61"/>
      <c r="E27" s="61"/>
      <c r="F27" s="61"/>
      <c r="G27" s="61"/>
      <c r="H27" s="61"/>
      <c r="I27" s="62"/>
      <c r="AS27" s="64" t="e">
        <f>SUMPRODUCT(AS15:AS26,C20:C31)/SUM(C20:C31)</f>
        <v>#DIV/0!</v>
      </c>
    </row>
    <row r="28" spans="1:45" ht="16.8" x14ac:dyDescent="0.3">
      <c r="A28" s="41" t="s">
        <v>276</v>
      </c>
      <c r="B28" s="61"/>
      <c r="C28" s="61"/>
      <c r="D28" s="61"/>
      <c r="E28" s="61"/>
      <c r="F28" s="61"/>
      <c r="G28" s="61"/>
      <c r="H28" s="61"/>
      <c r="I28" s="62"/>
    </row>
    <row r="29" spans="1:45" ht="16.8" x14ac:dyDescent="0.3">
      <c r="A29" s="41" t="s">
        <v>277</v>
      </c>
      <c r="B29" s="61"/>
      <c r="C29" s="61"/>
      <c r="D29" s="61"/>
      <c r="E29" s="61"/>
      <c r="F29" s="61"/>
      <c r="G29" s="61"/>
      <c r="H29" s="61"/>
      <c r="I29" s="62"/>
    </row>
    <row r="30" spans="1:45" ht="16.8" x14ac:dyDescent="0.3">
      <c r="A30" s="41" t="s">
        <v>278</v>
      </c>
      <c r="B30" s="61"/>
      <c r="C30" s="61"/>
      <c r="D30" s="61"/>
      <c r="E30" s="61"/>
      <c r="F30" s="61"/>
      <c r="G30" s="61"/>
      <c r="H30" s="61"/>
      <c r="I30" s="62"/>
    </row>
    <row r="31" spans="1:45" ht="16.8" x14ac:dyDescent="0.3">
      <c r="A31" s="42" t="s">
        <v>279</v>
      </c>
      <c r="B31" s="65"/>
      <c r="C31" s="65"/>
      <c r="D31" s="65"/>
      <c r="E31" s="65"/>
      <c r="F31" s="65"/>
      <c r="G31" s="65"/>
      <c r="H31" s="65"/>
      <c r="I31" s="66"/>
    </row>
    <row r="32" spans="1:45" ht="16.95" customHeight="1" x14ac:dyDescent="0.3">
      <c r="A32" s="193" t="s">
        <v>280</v>
      </c>
      <c r="B32" s="67" t="s">
        <v>281</v>
      </c>
      <c r="C32" s="67" t="s">
        <v>282</v>
      </c>
      <c r="D32" s="67" t="s">
        <v>283</v>
      </c>
      <c r="E32" s="67" t="s">
        <v>284</v>
      </c>
      <c r="F32" s="195" t="s">
        <v>285</v>
      </c>
      <c r="G32" s="195"/>
      <c r="H32" s="195"/>
      <c r="I32" s="196"/>
    </row>
    <row r="33" spans="1:9" ht="15" thickBot="1" x14ac:dyDescent="0.35">
      <c r="A33" s="194"/>
      <c r="B33" s="68">
        <f>IF(SUM(B20:B31)=0,0,AVERAGE(B20:B31))</f>
        <v>0</v>
      </c>
      <c r="C33" s="68">
        <f>SUM(C20:C31)</f>
        <v>0</v>
      </c>
      <c r="D33" s="68">
        <f>IF(SUM(D20:D31)=0,0,AVERAGE(D20:D31))</f>
        <v>0</v>
      </c>
      <c r="E33" s="68">
        <f>SUM(E20:E31)</f>
        <v>0</v>
      </c>
      <c r="F33" s="197">
        <f>SUMPRODUCT(F20:F31,G20:G31)*1.055055853+SUMPRODUCT(H20:H31,I20:I31)/1000</f>
        <v>0</v>
      </c>
      <c r="G33" s="198"/>
      <c r="H33" s="198"/>
      <c r="I33" s="199"/>
    </row>
  </sheetData>
  <sheetProtection algorithmName="SHA-512" hashValue="PWZhPfF4FRlGtoAz4ro/FO8lmoAO14sNQT3wyLnBjqKMuj6nxvlo2blX+7CFjJmwN/H8xnxuIVsVkFiSQpMo0g==" saltValue="muPbfqzZTOw/0JhGALnjmQ==" spinCount="100000" sheet="1" objects="1" scenarios="1" selectLockedCells="1"/>
  <mergeCells count="50">
    <mergeCell ref="B3:I3"/>
    <mergeCell ref="B1:C1"/>
    <mergeCell ref="D1:F2"/>
    <mergeCell ref="H1:I1"/>
    <mergeCell ref="B2:C2"/>
    <mergeCell ref="H2:I2"/>
    <mergeCell ref="A4:C4"/>
    <mergeCell ref="D4:F4"/>
    <mergeCell ref="G4:I4"/>
    <mergeCell ref="A5:C5"/>
    <mergeCell ref="D5:F5"/>
    <mergeCell ref="H5:I5"/>
    <mergeCell ref="A6:C6"/>
    <mergeCell ref="D6:F6"/>
    <mergeCell ref="H6:I6"/>
    <mergeCell ref="A7:C7"/>
    <mergeCell ref="D7:E7"/>
    <mergeCell ref="H7:I7"/>
    <mergeCell ref="A8:C8"/>
    <mergeCell ref="D8:E8"/>
    <mergeCell ref="H8:I8"/>
    <mergeCell ref="A9:C9"/>
    <mergeCell ref="D9:E9"/>
    <mergeCell ref="H9:I9"/>
    <mergeCell ref="A10:C10"/>
    <mergeCell ref="D10:E10"/>
    <mergeCell ref="H10:I10"/>
    <mergeCell ref="A11:C11"/>
    <mergeCell ref="D11:E11"/>
    <mergeCell ref="H11:I11"/>
    <mergeCell ref="A12:C12"/>
    <mergeCell ref="D12:E12"/>
    <mergeCell ref="H12:I12"/>
    <mergeCell ref="A13:I13"/>
    <mergeCell ref="A14:I14"/>
    <mergeCell ref="A32:A33"/>
    <mergeCell ref="F32:I32"/>
    <mergeCell ref="F33:I33"/>
    <mergeCell ref="AH15:AJ15"/>
    <mergeCell ref="A16:B16"/>
    <mergeCell ref="C16:D16"/>
    <mergeCell ref="E16:F16"/>
    <mergeCell ref="A17:G17"/>
    <mergeCell ref="C18:D18"/>
    <mergeCell ref="F18:G18"/>
    <mergeCell ref="H18:I18"/>
    <mergeCell ref="A15:B15"/>
    <mergeCell ref="C15:D15"/>
    <mergeCell ref="E15:F15"/>
    <mergeCell ref="G15:I15"/>
  </mergeCells>
  <conditionalFormatting sqref="B33:F33">
    <cfRule type="cellIs" dxfId="1" priority="1" operator="equal">
      <formula>0</formula>
    </cfRule>
  </conditionalFormatting>
  <conditionalFormatting sqref="F8:F11">
    <cfRule type="cellIs" dxfId="0" priority="2" operator="equal">
      <formula>0</formula>
    </cfRule>
  </conditionalFormatting>
  <dataValidations count="4">
    <dataValidation type="list" allowBlank="1" showInputMessage="1" showErrorMessage="1" sqref="H2:I2">
      <formula1>$AA$2:$AE$2</formula1>
    </dataValidation>
    <dataValidation type="list" allowBlank="1" showInputMessage="1" showErrorMessage="1" sqref="C15">
      <formula1>$AA$16:$AB$16</formula1>
    </dataValidation>
    <dataValidation type="list" allowBlank="1" showInputMessage="1" showErrorMessage="1" sqref="G15">
      <formula1>$AA$18:$AA$20</formula1>
    </dataValidation>
    <dataValidation type="list" allowBlank="1" showInputMessage="1" showErrorMessage="1" sqref="C16">
      <formula1>$AA$15:$AC$15</formula1>
    </dataValidation>
  </dataValidations>
  <pageMargins left="0.19685039370078741" right="0.19685039370078741" top="0.39370078740157483" bottom="0.39370078740157483" header="0.31496062992125984" footer="0.31496062992125984"/>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33"/>
  <sheetViews>
    <sheetView rightToLeft="1" zoomScale="115" zoomScaleNormal="115" workbookViewId="0">
      <pane ySplit="1" topLeftCell="A20" activePane="bottomLeft" state="frozen"/>
      <selection pane="bottomLeft" activeCell="B14" sqref="B14"/>
    </sheetView>
  </sheetViews>
  <sheetFormatPr defaultColWidth="9.109375" defaultRowHeight="16.8" x14ac:dyDescent="0.5"/>
  <cols>
    <col min="1" max="1" width="3.109375" style="1" customWidth="1"/>
    <col min="2" max="2" width="27.88671875" style="1" customWidth="1"/>
    <col min="3" max="3" width="73.109375" style="1" customWidth="1"/>
    <col min="4" max="16384" width="9.109375" style="1"/>
  </cols>
  <sheetData>
    <row r="1" spans="1:5" ht="66" customHeight="1" x14ac:dyDescent="0.5">
      <c r="A1" s="121"/>
      <c r="B1" s="121"/>
      <c r="C1" s="121"/>
    </row>
    <row r="2" spans="1:5" x14ac:dyDescent="0.5">
      <c r="A2" s="120" t="s">
        <v>312</v>
      </c>
      <c r="B2" s="120"/>
      <c r="C2" s="120"/>
    </row>
    <row r="3" spans="1:5" x14ac:dyDescent="0.5">
      <c r="A3" s="2">
        <v>1</v>
      </c>
      <c r="B3" s="3" t="s">
        <v>3</v>
      </c>
      <c r="C3" s="21"/>
    </row>
    <row r="4" spans="1:5" x14ac:dyDescent="0.5">
      <c r="A4" s="2">
        <v>2</v>
      </c>
      <c r="B4" s="3" t="s">
        <v>164</v>
      </c>
      <c r="C4" s="21"/>
      <c r="E4" s="1" t="s">
        <v>89</v>
      </c>
    </row>
    <row r="5" spans="1:5" x14ac:dyDescent="0.5">
      <c r="A5" s="2">
        <v>3</v>
      </c>
      <c r="B5" s="3" t="s">
        <v>163</v>
      </c>
      <c r="C5" s="21"/>
    </row>
    <row r="6" spans="1:5" x14ac:dyDescent="0.5">
      <c r="A6" s="2">
        <v>4</v>
      </c>
      <c r="B6" s="3" t="s">
        <v>165</v>
      </c>
      <c r="C6" s="21"/>
    </row>
    <row r="7" spans="1:5" x14ac:dyDescent="0.5">
      <c r="A7" s="2">
        <v>5</v>
      </c>
      <c r="B7" s="3" t="s">
        <v>1</v>
      </c>
      <c r="C7" s="21"/>
    </row>
    <row r="8" spans="1:5" x14ac:dyDescent="0.5">
      <c r="A8" s="2">
        <v>6</v>
      </c>
      <c r="B8" s="3" t="s">
        <v>2</v>
      </c>
      <c r="C8" s="21"/>
    </row>
    <row r="9" spans="1:5" x14ac:dyDescent="0.5">
      <c r="A9" s="2">
        <v>7</v>
      </c>
      <c r="B9" s="3" t="s">
        <v>0</v>
      </c>
      <c r="C9" s="21"/>
    </row>
    <row r="10" spans="1:5" x14ac:dyDescent="0.5">
      <c r="A10" s="2">
        <v>8</v>
      </c>
      <c r="B10" s="3" t="s">
        <v>304</v>
      </c>
      <c r="C10" s="21"/>
    </row>
    <row r="11" spans="1:5" x14ac:dyDescent="0.5">
      <c r="A11" s="2">
        <v>9</v>
      </c>
      <c r="B11" s="3" t="s">
        <v>289</v>
      </c>
      <c r="C11" s="21"/>
    </row>
    <row r="12" spans="1:5" x14ac:dyDescent="0.5">
      <c r="A12" s="2">
        <v>10</v>
      </c>
      <c r="B12" s="3" t="s">
        <v>298</v>
      </c>
      <c r="C12" s="21"/>
    </row>
    <row r="13" spans="1:5" x14ac:dyDescent="0.5">
      <c r="A13" s="2">
        <v>11</v>
      </c>
      <c r="B13" s="3" t="s">
        <v>299</v>
      </c>
      <c r="C13" s="21"/>
    </row>
    <row r="14" spans="1:5" x14ac:dyDescent="0.5">
      <c r="A14" s="2">
        <v>12</v>
      </c>
      <c r="B14" s="3" t="s">
        <v>302</v>
      </c>
      <c r="C14" s="21"/>
    </row>
    <row r="15" spans="1:5" x14ac:dyDescent="0.5">
      <c r="A15" s="2">
        <v>13</v>
      </c>
      <c r="B15" s="3" t="s">
        <v>300</v>
      </c>
      <c r="C15" s="21"/>
    </row>
    <row r="16" spans="1:5" x14ac:dyDescent="0.5">
      <c r="A16" s="2">
        <v>14</v>
      </c>
      <c r="B16" s="3" t="s">
        <v>301</v>
      </c>
      <c r="C16" s="21"/>
    </row>
    <row r="17" spans="1:3" x14ac:dyDescent="0.5">
      <c r="A17" s="2">
        <v>15</v>
      </c>
      <c r="B17" s="3" t="s">
        <v>161</v>
      </c>
      <c r="C17" s="21"/>
    </row>
    <row r="18" spans="1:3" x14ac:dyDescent="0.5">
      <c r="A18" s="2">
        <v>16</v>
      </c>
      <c r="B18" s="3" t="s">
        <v>162</v>
      </c>
      <c r="C18" s="21"/>
    </row>
    <row r="19" spans="1:3" x14ac:dyDescent="0.5">
      <c r="A19" s="2">
        <v>17</v>
      </c>
      <c r="B19" s="1" t="s">
        <v>290</v>
      </c>
      <c r="C19" s="21"/>
    </row>
    <row r="20" spans="1:3" x14ac:dyDescent="0.5">
      <c r="A20" s="2">
        <v>18</v>
      </c>
      <c r="B20" s="3" t="s">
        <v>287</v>
      </c>
      <c r="C20" s="21"/>
    </row>
    <row r="21" spans="1:3" x14ac:dyDescent="0.5">
      <c r="A21" s="2">
        <v>19</v>
      </c>
      <c r="B21" s="3" t="s">
        <v>288</v>
      </c>
      <c r="C21" s="21"/>
    </row>
    <row r="22" spans="1:3" x14ac:dyDescent="0.5">
      <c r="A22" s="2">
        <v>20</v>
      </c>
      <c r="B22" s="3" t="s">
        <v>291</v>
      </c>
      <c r="C22" s="21"/>
    </row>
    <row r="23" spans="1:3" x14ac:dyDescent="0.5">
      <c r="A23" s="2">
        <v>21</v>
      </c>
      <c r="B23" s="3" t="s">
        <v>303</v>
      </c>
      <c r="C23" s="21"/>
    </row>
    <row r="24" spans="1:3" x14ac:dyDescent="0.5">
      <c r="A24" s="2">
        <v>22</v>
      </c>
      <c r="B24" s="3" t="s">
        <v>5</v>
      </c>
      <c r="C24" s="20"/>
    </row>
    <row r="25" spans="1:3" x14ac:dyDescent="0.5">
      <c r="A25" s="2">
        <v>23</v>
      </c>
      <c r="B25" s="3" t="s">
        <v>305</v>
      </c>
      <c r="C25" s="20"/>
    </row>
    <row r="26" spans="1:3" x14ac:dyDescent="0.5">
      <c r="A26" s="2">
        <v>24</v>
      </c>
      <c r="B26" s="3" t="s">
        <v>4</v>
      </c>
      <c r="C26" s="20"/>
    </row>
    <row r="27" spans="1:3" x14ac:dyDescent="0.5">
      <c r="A27" s="2">
        <v>25</v>
      </c>
      <c r="B27" s="3" t="s">
        <v>292</v>
      </c>
      <c r="C27" s="20"/>
    </row>
    <row r="28" spans="1:3" x14ac:dyDescent="0.5">
      <c r="A28" s="2">
        <v>26</v>
      </c>
      <c r="B28" s="3" t="s">
        <v>293</v>
      </c>
      <c r="C28" s="20"/>
    </row>
    <row r="29" spans="1:3" x14ac:dyDescent="0.5">
      <c r="A29" s="2">
        <v>27</v>
      </c>
      <c r="B29" s="3" t="s">
        <v>294</v>
      </c>
      <c r="C29" s="20"/>
    </row>
    <row r="30" spans="1:3" x14ac:dyDescent="0.5">
      <c r="A30" s="2">
        <v>28</v>
      </c>
      <c r="B30" s="3" t="s">
        <v>295</v>
      </c>
      <c r="C30" s="20"/>
    </row>
    <row r="31" spans="1:3" x14ac:dyDescent="0.5">
      <c r="A31" s="2">
        <v>29</v>
      </c>
      <c r="B31" s="3" t="s">
        <v>296</v>
      </c>
      <c r="C31" s="20"/>
    </row>
    <row r="32" spans="1:3" x14ac:dyDescent="0.5">
      <c r="A32" s="2">
        <v>30</v>
      </c>
      <c r="B32" s="3" t="s">
        <v>297</v>
      </c>
      <c r="C32" s="20"/>
    </row>
    <row r="33" spans="1:3" x14ac:dyDescent="0.5">
      <c r="A33" s="75">
        <v>31</v>
      </c>
      <c r="B33" s="75" t="s">
        <v>311</v>
      </c>
      <c r="C33" s="75"/>
    </row>
  </sheetData>
  <mergeCells count="2">
    <mergeCell ref="A2:C2"/>
    <mergeCell ref="A1:C1"/>
  </mergeCells>
  <pageMargins left="1.0416666666666666E-2" right="8.3333333333333329E-2" top="0.47916666666666669"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F41"/>
  <sheetViews>
    <sheetView rightToLeft="1" tabSelected="1" zoomScale="115" zoomScaleNormal="115" workbookViewId="0">
      <pane ySplit="1" topLeftCell="A5" activePane="bottomLeft" state="frozen"/>
      <selection pane="bottomLeft" activeCell="F13" sqref="F13"/>
    </sheetView>
  </sheetViews>
  <sheetFormatPr defaultColWidth="9.109375" defaultRowHeight="14.4" x14ac:dyDescent="0.3"/>
  <cols>
    <col min="1" max="1" width="20.109375" style="26" customWidth="1"/>
    <col min="2" max="2" width="19.109375" style="26" customWidth="1"/>
    <col min="3" max="3" width="46.109375" style="30" customWidth="1"/>
    <col min="4" max="16384" width="9.109375" style="27"/>
  </cols>
  <sheetData>
    <row r="1" spans="1:6" ht="66" customHeight="1" x14ac:dyDescent="0.3">
      <c r="A1" s="126"/>
      <c r="B1" s="126"/>
      <c r="C1" s="126"/>
      <c r="D1" s="25"/>
      <c r="E1" s="25"/>
      <c r="F1" s="25"/>
    </row>
    <row r="2" spans="1:6" ht="16.8" x14ac:dyDescent="0.3">
      <c r="A2" s="127" t="s">
        <v>174</v>
      </c>
      <c r="B2" s="127"/>
      <c r="C2" s="127"/>
    </row>
    <row r="3" spans="1:6" x14ac:dyDescent="0.3">
      <c r="A3" s="32" t="s">
        <v>320</v>
      </c>
      <c r="B3" s="32" t="s">
        <v>125</v>
      </c>
      <c r="C3" s="32" t="s">
        <v>124</v>
      </c>
    </row>
    <row r="4" spans="1:6" x14ac:dyDescent="0.3">
      <c r="A4" s="33"/>
      <c r="B4" s="33" t="s">
        <v>127</v>
      </c>
      <c r="C4" s="34" t="s">
        <v>126</v>
      </c>
    </row>
    <row r="5" spans="1:6" x14ac:dyDescent="0.3">
      <c r="A5" s="33"/>
      <c r="B5" s="33" t="s">
        <v>127</v>
      </c>
      <c r="C5" s="34" t="s">
        <v>128</v>
      </c>
    </row>
    <row r="6" spans="1:6" x14ac:dyDescent="0.3">
      <c r="A6" s="33"/>
      <c r="B6" s="33" t="s">
        <v>166</v>
      </c>
      <c r="C6" s="34" t="s">
        <v>129</v>
      </c>
    </row>
    <row r="7" spans="1:6" x14ac:dyDescent="0.3">
      <c r="A7" s="33"/>
      <c r="B7" s="33" t="s">
        <v>154</v>
      </c>
      <c r="C7" s="34" t="s">
        <v>130</v>
      </c>
    </row>
    <row r="8" spans="1:6" x14ac:dyDescent="0.3">
      <c r="A8" s="33"/>
      <c r="B8" s="33" t="s">
        <v>127</v>
      </c>
      <c r="C8" s="34" t="s">
        <v>131</v>
      </c>
    </row>
    <row r="9" spans="1:6" x14ac:dyDescent="0.3">
      <c r="A9" s="33"/>
      <c r="B9" s="33" t="s">
        <v>132</v>
      </c>
      <c r="C9" s="34" t="s">
        <v>167</v>
      </c>
    </row>
    <row r="10" spans="1:6" x14ac:dyDescent="0.3">
      <c r="A10" s="33"/>
      <c r="B10" s="33" t="s">
        <v>168</v>
      </c>
      <c r="C10" s="34" t="s">
        <v>134</v>
      </c>
    </row>
    <row r="11" spans="1:6" x14ac:dyDescent="0.3">
      <c r="A11" s="33"/>
      <c r="B11" s="33" t="s">
        <v>153</v>
      </c>
      <c r="C11" s="34" t="s">
        <v>133</v>
      </c>
    </row>
    <row r="12" spans="1:6" x14ac:dyDescent="0.3">
      <c r="A12" s="33"/>
      <c r="B12" s="33" t="s">
        <v>153</v>
      </c>
      <c r="C12" s="34" t="s">
        <v>135</v>
      </c>
    </row>
    <row r="13" spans="1:6" x14ac:dyDescent="0.3">
      <c r="A13" s="33"/>
      <c r="B13" s="33" t="s">
        <v>153</v>
      </c>
      <c r="C13" s="34" t="s">
        <v>136</v>
      </c>
    </row>
    <row r="14" spans="1:6" x14ac:dyDescent="0.3">
      <c r="A14" s="33"/>
      <c r="B14" s="33" t="s">
        <v>153</v>
      </c>
      <c r="C14" s="34" t="s">
        <v>137</v>
      </c>
    </row>
    <row r="15" spans="1:6" x14ac:dyDescent="0.3">
      <c r="A15" s="33"/>
      <c r="B15" s="33" t="s">
        <v>153</v>
      </c>
      <c r="C15" s="34" t="s">
        <v>138</v>
      </c>
    </row>
    <row r="16" spans="1:6" x14ac:dyDescent="0.3">
      <c r="A16" s="33"/>
      <c r="B16" s="33" t="s">
        <v>153</v>
      </c>
      <c r="C16" s="34" t="s">
        <v>139</v>
      </c>
    </row>
    <row r="17" spans="1:3" x14ac:dyDescent="0.3">
      <c r="A17" s="33"/>
      <c r="B17" s="33" t="s">
        <v>153</v>
      </c>
      <c r="C17" s="34" t="s">
        <v>140</v>
      </c>
    </row>
    <row r="18" spans="1:3" x14ac:dyDescent="0.3">
      <c r="A18" s="33"/>
      <c r="B18" s="33" t="s">
        <v>153</v>
      </c>
      <c r="C18" s="34" t="s">
        <v>141</v>
      </c>
    </row>
    <row r="19" spans="1:3" x14ac:dyDescent="0.3">
      <c r="A19" s="33"/>
      <c r="B19" s="33" t="s">
        <v>153</v>
      </c>
      <c r="C19" s="34" t="s">
        <v>142</v>
      </c>
    </row>
    <row r="20" spans="1:3" ht="15" x14ac:dyDescent="0.3">
      <c r="A20" s="33"/>
      <c r="B20" s="33" t="s">
        <v>153</v>
      </c>
      <c r="C20" s="34" t="s">
        <v>169</v>
      </c>
    </row>
    <row r="21" spans="1:3" x14ac:dyDescent="0.3">
      <c r="A21" s="33"/>
      <c r="B21" s="33" t="s">
        <v>144</v>
      </c>
      <c r="C21" s="34" t="s">
        <v>143</v>
      </c>
    </row>
    <row r="22" spans="1:3" x14ac:dyDescent="0.3">
      <c r="A22" s="33"/>
      <c r="B22" s="33" t="s">
        <v>145</v>
      </c>
      <c r="C22" s="34" t="s">
        <v>146</v>
      </c>
    </row>
    <row r="23" spans="1:3" x14ac:dyDescent="0.3">
      <c r="A23" s="33"/>
      <c r="B23" s="33" t="s">
        <v>152</v>
      </c>
      <c r="C23" s="34" t="s">
        <v>147</v>
      </c>
    </row>
    <row r="24" spans="1:3" x14ac:dyDescent="0.3">
      <c r="A24" s="33"/>
      <c r="B24" s="33" t="s">
        <v>127</v>
      </c>
      <c r="C24" s="34" t="s">
        <v>148</v>
      </c>
    </row>
    <row r="25" spans="1:3" x14ac:dyDescent="0.3">
      <c r="A25" s="33"/>
      <c r="B25" s="33" t="s">
        <v>151</v>
      </c>
      <c r="C25" s="34" t="s">
        <v>149</v>
      </c>
    </row>
    <row r="26" spans="1:3" x14ac:dyDescent="0.3">
      <c r="A26" s="33"/>
      <c r="B26" s="33" t="s">
        <v>150</v>
      </c>
      <c r="C26" s="34" t="s">
        <v>170</v>
      </c>
    </row>
    <row r="27" spans="1:3" ht="15" x14ac:dyDescent="0.3">
      <c r="A27" s="33"/>
      <c r="B27" s="33" t="s">
        <v>171</v>
      </c>
      <c r="C27" s="34" t="s">
        <v>172</v>
      </c>
    </row>
    <row r="29" spans="1:3" ht="15" thickBot="1" x14ac:dyDescent="0.35"/>
    <row r="30" spans="1:3" ht="16.8" x14ac:dyDescent="0.3">
      <c r="A30" s="128" t="s">
        <v>307</v>
      </c>
      <c r="B30" s="129"/>
      <c r="C30" s="130"/>
    </row>
    <row r="31" spans="1:3" ht="17.25" customHeight="1" x14ac:dyDescent="0.3">
      <c r="A31" s="122" t="s">
        <v>308</v>
      </c>
      <c r="B31" s="123"/>
      <c r="C31" s="73"/>
    </row>
    <row r="32" spans="1:3" ht="17.25" customHeight="1" x14ac:dyDescent="0.3">
      <c r="A32" s="122" t="s">
        <v>310</v>
      </c>
      <c r="B32" s="123"/>
      <c r="C32" s="73"/>
    </row>
    <row r="33" spans="1:3" ht="17.25" customHeight="1" thickBot="1" x14ac:dyDescent="0.35">
      <c r="A33" s="124" t="s">
        <v>309</v>
      </c>
      <c r="B33" s="125"/>
      <c r="C33" s="74"/>
    </row>
    <row r="36" spans="1:3" x14ac:dyDescent="0.3">
      <c r="A36" s="71" t="s">
        <v>99</v>
      </c>
      <c r="B36" s="71" t="s">
        <v>160</v>
      </c>
    </row>
    <row r="37" spans="1:3" x14ac:dyDescent="0.3">
      <c r="A37" s="72" t="s">
        <v>145</v>
      </c>
      <c r="B37" s="72" t="s">
        <v>173</v>
      </c>
    </row>
    <row r="38" spans="1:3" x14ac:dyDescent="0.3">
      <c r="A38" s="72" t="s">
        <v>144</v>
      </c>
      <c r="B38" s="72" t="s">
        <v>156</v>
      </c>
    </row>
    <row r="39" spans="1:3" x14ac:dyDescent="0.3">
      <c r="A39" s="72" t="s">
        <v>127</v>
      </c>
      <c r="B39" s="72" t="s">
        <v>157</v>
      </c>
    </row>
    <row r="40" spans="1:3" x14ac:dyDescent="0.3">
      <c r="A40" s="72" t="s">
        <v>152</v>
      </c>
      <c r="B40" s="72" t="s">
        <v>158</v>
      </c>
    </row>
    <row r="41" spans="1:3" x14ac:dyDescent="0.3">
      <c r="A41" s="72" t="s">
        <v>155</v>
      </c>
      <c r="B41" s="72" t="s">
        <v>159</v>
      </c>
    </row>
  </sheetData>
  <mergeCells count="6">
    <mergeCell ref="A32:B32"/>
    <mergeCell ref="A33:B33"/>
    <mergeCell ref="A1:C1"/>
    <mergeCell ref="A2:C2"/>
    <mergeCell ref="A30:C30"/>
    <mergeCell ref="A31:B31"/>
  </mergeCells>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6"/>
  <sheetViews>
    <sheetView rightToLeft="1" workbookViewId="0">
      <pane ySplit="1" topLeftCell="A2" activePane="bottomLeft" state="frozen"/>
      <selection pane="bottomLeft" activeCell="D18" sqref="D18"/>
    </sheetView>
  </sheetViews>
  <sheetFormatPr defaultColWidth="9.109375" defaultRowHeight="16.2" x14ac:dyDescent="0.45"/>
  <cols>
    <col min="1" max="1" width="4.88671875" style="7" bestFit="1" customWidth="1"/>
    <col min="2" max="2" width="57.44140625" style="7" bestFit="1" customWidth="1"/>
    <col min="3" max="9" width="16.6640625" style="7" customWidth="1"/>
    <col min="10" max="16384" width="9.109375" style="7"/>
  </cols>
  <sheetData>
    <row r="1" spans="1:12" ht="65.25" customHeight="1" x14ac:dyDescent="0.45">
      <c r="A1" s="134"/>
      <c r="B1" s="134"/>
      <c r="C1" s="134"/>
      <c r="D1" s="134"/>
      <c r="E1" s="134"/>
      <c r="F1" s="134"/>
      <c r="G1" s="134"/>
      <c r="H1" s="134"/>
      <c r="I1" s="134"/>
    </row>
    <row r="2" spans="1:12" ht="34.200000000000003" x14ac:dyDescent="0.45">
      <c r="A2" s="135" t="s">
        <v>6</v>
      </c>
      <c r="B2" s="135"/>
      <c r="C2" s="135"/>
      <c r="D2" s="135"/>
      <c r="E2" s="135"/>
      <c r="F2" s="135"/>
      <c r="G2" s="135"/>
      <c r="H2" s="135"/>
      <c r="I2" s="135"/>
      <c r="J2" s="8"/>
      <c r="K2" s="9"/>
      <c r="L2" s="9"/>
    </row>
    <row r="3" spans="1:12" ht="16.8" x14ac:dyDescent="0.45">
      <c r="A3" s="10" t="s">
        <v>7</v>
      </c>
      <c r="B3" s="136" t="s">
        <v>8</v>
      </c>
      <c r="C3" s="136"/>
      <c r="D3" s="136"/>
      <c r="E3" s="136"/>
      <c r="F3" s="137" t="s">
        <v>9</v>
      </c>
      <c r="G3" s="138"/>
      <c r="H3" s="137" t="s">
        <v>10</v>
      </c>
      <c r="I3" s="138"/>
      <c r="J3" s="8"/>
      <c r="K3" s="9"/>
      <c r="L3" s="9"/>
    </row>
    <row r="4" spans="1:12" x14ac:dyDescent="0.45">
      <c r="A4" s="11">
        <v>1.1000000000000001</v>
      </c>
      <c r="B4" s="132" t="s">
        <v>11</v>
      </c>
      <c r="C4" s="132"/>
      <c r="D4" s="132"/>
      <c r="E4" s="132"/>
      <c r="F4" s="139"/>
      <c r="G4" s="140"/>
      <c r="H4" s="139"/>
      <c r="I4" s="140"/>
      <c r="J4" s="8"/>
      <c r="K4" s="9"/>
      <c r="L4" s="9"/>
    </row>
    <row r="5" spans="1:12" x14ac:dyDescent="0.45">
      <c r="A5" s="11">
        <v>2.1</v>
      </c>
      <c r="B5" s="132" t="s">
        <v>12</v>
      </c>
      <c r="C5" s="132"/>
      <c r="D5" s="132"/>
      <c r="E5" s="132"/>
      <c r="F5" s="139"/>
      <c r="G5" s="140"/>
      <c r="H5" s="139"/>
      <c r="I5" s="140"/>
      <c r="J5" s="8"/>
      <c r="K5" s="9"/>
      <c r="L5" s="9"/>
    </row>
    <row r="6" spans="1:12" x14ac:dyDescent="0.45">
      <c r="A6" s="11">
        <v>3.1</v>
      </c>
      <c r="B6" s="132" t="s">
        <v>13</v>
      </c>
      <c r="C6" s="132"/>
      <c r="D6" s="132"/>
      <c r="E6" s="132"/>
      <c r="F6" s="139"/>
      <c r="G6" s="140"/>
      <c r="H6" s="139"/>
      <c r="I6" s="140"/>
      <c r="J6" s="8"/>
      <c r="K6" s="9"/>
      <c r="L6" s="9"/>
    </row>
    <row r="7" spans="1:12" x14ac:dyDescent="0.45">
      <c r="A7" s="11">
        <v>4.0999999999999996</v>
      </c>
      <c r="B7" s="132" t="s">
        <v>14</v>
      </c>
      <c r="C7" s="132"/>
      <c r="D7" s="132"/>
      <c r="E7" s="132"/>
      <c r="F7" s="139"/>
      <c r="G7" s="140"/>
      <c r="H7" s="139"/>
      <c r="I7" s="140"/>
      <c r="J7" s="8"/>
      <c r="K7" s="9"/>
      <c r="L7" s="9"/>
    </row>
    <row r="8" spans="1:12" x14ac:dyDescent="0.45">
      <c r="A8" s="11">
        <v>5.0999999999999996</v>
      </c>
      <c r="B8" s="132" t="s">
        <v>15</v>
      </c>
      <c r="C8" s="132"/>
      <c r="D8" s="132"/>
      <c r="E8" s="132"/>
      <c r="F8" s="139"/>
      <c r="G8" s="140"/>
      <c r="H8" s="139"/>
      <c r="I8" s="140"/>
      <c r="J8" s="8"/>
      <c r="K8" s="9"/>
      <c r="L8" s="9"/>
    </row>
    <row r="9" spans="1:12" x14ac:dyDescent="0.45">
      <c r="A9" s="11">
        <v>6.1</v>
      </c>
      <c r="B9" s="132" t="s">
        <v>20</v>
      </c>
      <c r="C9" s="132"/>
      <c r="D9" s="132"/>
      <c r="E9" s="132"/>
      <c r="F9" s="139"/>
      <c r="G9" s="140"/>
      <c r="H9" s="139"/>
      <c r="I9" s="140"/>
      <c r="J9" s="8"/>
      <c r="K9" s="9"/>
      <c r="L9" s="9"/>
    </row>
    <row r="10" spans="1:12" x14ac:dyDescent="0.45">
      <c r="A10" s="11">
        <v>7.1</v>
      </c>
      <c r="B10" s="132" t="s">
        <v>16</v>
      </c>
      <c r="C10" s="132"/>
      <c r="D10" s="132"/>
      <c r="E10" s="132"/>
      <c r="F10" s="139"/>
      <c r="G10" s="140"/>
      <c r="H10" s="139"/>
      <c r="I10" s="140"/>
      <c r="J10" s="8"/>
      <c r="K10" s="9"/>
      <c r="L10" s="9"/>
    </row>
    <row r="11" spans="1:12" x14ac:dyDescent="0.45">
      <c r="A11" s="11">
        <v>8.1</v>
      </c>
      <c r="B11" s="132" t="s">
        <v>17</v>
      </c>
      <c r="C11" s="132"/>
      <c r="D11" s="132"/>
      <c r="E11" s="132"/>
      <c r="F11" s="139"/>
      <c r="G11" s="140"/>
      <c r="H11" s="139"/>
      <c r="I11" s="140"/>
      <c r="J11" s="8"/>
      <c r="K11" s="9"/>
      <c r="L11" s="9"/>
    </row>
    <row r="12" spans="1:12" x14ac:dyDescent="0.45">
      <c r="A12" s="11">
        <v>9.1</v>
      </c>
      <c r="B12" s="132" t="s">
        <v>18</v>
      </c>
      <c r="C12" s="132"/>
      <c r="D12" s="132"/>
      <c r="E12" s="132"/>
      <c r="F12" s="139"/>
      <c r="G12" s="140"/>
      <c r="H12" s="139"/>
      <c r="I12" s="140"/>
      <c r="J12" s="8"/>
      <c r="K12" s="9"/>
      <c r="L12" s="9"/>
    </row>
    <row r="13" spans="1:12" x14ac:dyDescent="0.45">
      <c r="A13" s="11">
        <v>10.1</v>
      </c>
      <c r="B13" s="132" t="s">
        <v>19</v>
      </c>
      <c r="C13" s="132"/>
      <c r="D13" s="132"/>
      <c r="E13" s="132"/>
      <c r="F13" s="139"/>
      <c r="G13" s="140"/>
      <c r="H13" s="139"/>
      <c r="I13" s="140"/>
      <c r="J13" s="8"/>
      <c r="K13" s="9"/>
      <c r="L13" s="9"/>
    </row>
    <row r="14" spans="1:12" x14ac:dyDescent="0.45">
      <c r="A14" s="117">
        <v>11.1</v>
      </c>
      <c r="B14" s="132" t="s">
        <v>325</v>
      </c>
      <c r="C14" s="132"/>
      <c r="D14" s="132"/>
      <c r="E14" s="132"/>
      <c r="F14" s="133"/>
      <c r="G14" s="133"/>
      <c r="H14" s="133"/>
      <c r="I14" s="133"/>
      <c r="J14" s="8"/>
      <c r="K14" s="9"/>
      <c r="L14" s="9"/>
    </row>
    <row r="15" spans="1:12" x14ac:dyDescent="0.45">
      <c r="A15" s="117">
        <v>12.1</v>
      </c>
      <c r="B15" s="132" t="s">
        <v>326</v>
      </c>
      <c r="C15" s="132"/>
      <c r="D15" s="132"/>
      <c r="E15" s="132"/>
      <c r="F15" s="131"/>
      <c r="G15" s="131"/>
      <c r="H15" s="131"/>
      <c r="I15" s="131"/>
    </row>
    <row r="16" spans="1:12" x14ac:dyDescent="0.45">
      <c r="A16" s="117">
        <v>13.1</v>
      </c>
      <c r="B16" s="132" t="s">
        <v>327</v>
      </c>
      <c r="C16" s="132"/>
      <c r="D16" s="132"/>
      <c r="E16" s="132"/>
      <c r="F16" s="131"/>
      <c r="G16" s="131"/>
      <c r="H16" s="131"/>
      <c r="I16" s="131"/>
    </row>
  </sheetData>
  <mergeCells count="44">
    <mergeCell ref="B13:E13"/>
    <mergeCell ref="F13:G13"/>
    <mergeCell ref="H13:I13"/>
    <mergeCell ref="B11:E11"/>
    <mergeCell ref="F11:G11"/>
    <mergeCell ref="H11:I11"/>
    <mergeCell ref="B12:E12"/>
    <mergeCell ref="F12:G12"/>
    <mergeCell ref="H12:I12"/>
    <mergeCell ref="B9:E9"/>
    <mergeCell ref="F9:G9"/>
    <mergeCell ref="H9:I9"/>
    <mergeCell ref="B10:E10"/>
    <mergeCell ref="F10:G10"/>
    <mergeCell ref="H10:I10"/>
    <mergeCell ref="H6:I6"/>
    <mergeCell ref="B7:E7"/>
    <mergeCell ref="F7:G7"/>
    <mergeCell ref="H7:I7"/>
    <mergeCell ref="B8:E8"/>
    <mergeCell ref="F8:G8"/>
    <mergeCell ref="H8:I8"/>
    <mergeCell ref="B14:E14"/>
    <mergeCell ref="F14:G14"/>
    <mergeCell ref="H14:I14"/>
    <mergeCell ref="A1:I1"/>
    <mergeCell ref="A2:I2"/>
    <mergeCell ref="B3:E3"/>
    <mergeCell ref="F3:G3"/>
    <mergeCell ref="H3:I3"/>
    <mergeCell ref="B4:E4"/>
    <mergeCell ref="F4:G4"/>
    <mergeCell ref="H4:I4"/>
    <mergeCell ref="B5:E5"/>
    <mergeCell ref="F5:G5"/>
    <mergeCell ref="H5:I5"/>
    <mergeCell ref="B6:E6"/>
    <mergeCell ref="F6:G6"/>
    <mergeCell ref="H15:I15"/>
    <mergeCell ref="H16:I16"/>
    <mergeCell ref="B15:E15"/>
    <mergeCell ref="B16:E16"/>
    <mergeCell ref="F15:G15"/>
    <mergeCell ref="F16:G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T64"/>
  <sheetViews>
    <sheetView rightToLeft="1" zoomScaleNormal="100" workbookViewId="0">
      <pane ySplit="5" topLeftCell="A57" activePane="bottomLeft" state="frozenSplit"/>
      <selection pane="bottomLeft" activeCell="E69" sqref="E69"/>
    </sheetView>
  </sheetViews>
  <sheetFormatPr defaultRowHeight="14.4" x14ac:dyDescent="0.3"/>
  <cols>
    <col min="2" max="2" width="12.5546875" bestFit="1" customWidth="1"/>
    <col min="3" max="3" width="11.6640625" customWidth="1"/>
    <col min="4" max="4" width="15.44140625" customWidth="1"/>
    <col min="5" max="5" width="9.88671875" customWidth="1"/>
    <col min="6" max="6" width="12" bestFit="1" customWidth="1"/>
    <col min="7" max="10" width="12" customWidth="1"/>
    <col min="11" max="15" width="12.109375" customWidth="1"/>
    <col min="16" max="16" width="12.33203125" customWidth="1"/>
    <col min="17" max="17" width="6.5546875" customWidth="1"/>
  </cols>
  <sheetData>
    <row r="1" spans="1:20" ht="60" customHeight="1" x14ac:dyDescent="0.3">
      <c r="A1" s="153"/>
      <c r="B1" s="154"/>
      <c r="C1" s="152"/>
      <c r="D1" s="152"/>
      <c r="E1" s="152"/>
      <c r="F1" s="152"/>
      <c r="G1" s="152"/>
      <c r="H1" s="152"/>
      <c r="I1" s="152"/>
      <c r="J1" s="152"/>
      <c r="K1" s="152"/>
      <c r="L1" s="152"/>
      <c r="M1" s="152"/>
      <c r="N1" s="152"/>
      <c r="O1" s="154"/>
      <c r="P1" s="154"/>
    </row>
    <row r="2" spans="1:20" ht="18" customHeight="1" x14ac:dyDescent="0.5">
      <c r="A2" s="141" t="s">
        <v>306</v>
      </c>
      <c r="B2" s="142"/>
      <c r="C2" s="142"/>
      <c r="D2" s="142"/>
      <c r="E2" s="142"/>
      <c r="F2" s="142"/>
      <c r="G2" s="142"/>
      <c r="H2" s="142"/>
      <c r="I2" s="142"/>
      <c r="J2" s="142"/>
      <c r="K2" s="142"/>
      <c r="L2" s="142"/>
      <c r="M2" s="142"/>
      <c r="N2" s="142"/>
      <c r="O2" s="142"/>
      <c r="P2" s="142"/>
    </row>
    <row r="3" spans="1:20" s="25" customFormat="1" ht="22.5" customHeight="1" x14ac:dyDescent="0.3">
      <c r="A3" s="143" t="s">
        <v>21</v>
      </c>
      <c r="B3" s="146" t="s">
        <v>122</v>
      </c>
      <c r="C3" s="148" t="s">
        <v>175</v>
      </c>
      <c r="D3" s="148" t="s">
        <v>176</v>
      </c>
      <c r="E3" s="148" t="s">
        <v>87</v>
      </c>
      <c r="F3" s="149" t="s">
        <v>177</v>
      </c>
      <c r="G3" s="150"/>
      <c r="H3" s="150"/>
      <c r="I3" s="150"/>
      <c r="J3" s="150"/>
      <c r="K3" s="150"/>
      <c r="L3" s="150"/>
      <c r="M3" s="150"/>
      <c r="N3" s="150"/>
      <c r="O3" s="150"/>
      <c r="P3" s="151"/>
    </row>
    <row r="4" spans="1:20" s="25" customFormat="1" ht="32.25" customHeight="1" x14ac:dyDescent="0.3">
      <c r="A4" s="144"/>
      <c r="B4" s="147"/>
      <c r="C4" s="148"/>
      <c r="D4" s="148"/>
      <c r="E4" s="148"/>
      <c r="F4" s="77" t="s">
        <v>81</v>
      </c>
      <c r="G4" s="77" t="s">
        <v>82</v>
      </c>
      <c r="H4" s="77" t="s">
        <v>88</v>
      </c>
      <c r="I4" s="77" t="s">
        <v>178</v>
      </c>
      <c r="J4" s="77" t="s">
        <v>88</v>
      </c>
      <c r="K4" s="77" t="s">
        <v>179</v>
      </c>
      <c r="L4" s="77" t="s">
        <v>88</v>
      </c>
      <c r="M4" s="77" t="s">
        <v>83</v>
      </c>
      <c r="N4" s="77" t="s">
        <v>88</v>
      </c>
      <c r="O4" s="77" t="s">
        <v>84</v>
      </c>
      <c r="P4" s="2" t="s">
        <v>88</v>
      </c>
    </row>
    <row r="5" spans="1:20" s="22" customFormat="1" ht="21.75" customHeight="1" thickBot="1" x14ac:dyDescent="0.35">
      <c r="A5" s="145"/>
      <c r="B5" s="78" t="s">
        <v>315</v>
      </c>
      <c r="C5" s="78" t="s">
        <v>315</v>
      </c>
      <c r="D5" s="78" t="s">
        <v>180</v>
      </c>
      <c r="E5" s="78" t="s">
        <v>315</v>
      </c>
      <c r="F5" s="78" t="s">
        <v>123</v>
      </c>
      <c r="G5" s="78" t="s">
        <v>181</v>
      </c>
      <c r="H5" s="78" t="s">
        <v>182</v>
      </c>
      <c r="I5" s="78" t="s">
        <v>315</v>
      </c>
      <c r="J5" s="78" t="s">
        <v>182</v>
      </c>
      <c r="K5" s="78" t="s">
        <v>315</v>
      </c>
      <c r="L5" s="78" t="s">
        <v>182</v>
      </c>
      <c r="M5" s="78" t="s">
        <v>315</v>
      </c>
      <c r="N5" s="78" t="s">
        <v>182</v>
      </c>
      <c r="O5" s="78" t="s">
        <v>315</v>
      </c>
      <c r="P5" s="78" t="s">
        <v>182</v>
      </c>
    </row>
    <row r="6" spans="1:20" ht="16.2" x14ac:dyDescent="0.3">
      <c r="A6" s="23" t="s">
        <v>22</v>
      </c>
      <c r="B6" s="24"/>
      <c r="C6" s="24"/>
      <c r="D6" s="24"/>
      <c r="E6" s="24"/>
      <c r="F6" s="24"/>
      <c r="G6" s="24"/>
      <c r="H6" s="24"/>
      <c r="I6" s="24"/>
      <c r="J6" s="24"/>
      <c r="K6" s="24"/>
      <c r="L6" s="24"/>
      <c r="M6" s="24"/>
      <c r="N6" s="24"/>
      <c r="O6" s="24"/>
      <c r="P6" s="24"/>
    </row>
    <row r="7" spans="1:20" ht="19.5" customHeight="1" x14ac:dyDescent="0.3">
      <c r="A7" s="15" t="s">
        <v>23</v>
      </c>
      <c r="B7" s="12"/>
      <c r="C7" s="12"/>
      <c r="D7" s="12"/>
      <c r="E7" s="12"/>
      <c r="F7" s="12"/>
      <c r="G7" s="12"/>
      <c r="H7" s="12"/>
      <c r="I7" s="12"/>
      <c r="J7" s="12"/>
      <c r="K7" s="12"/>
      <c r="L7" s="12"/>
      <c r="M7" s="12"/>
      <c r="N7" s="12"/>
      <c r="O7" s="12"/>
      <c r="P7" s="12"/>
      <c r="S7" s="118"/>
      <c r="T7" s="118"/>
    </row>
    <row r="8" spans="1:20" ht="16.2" customHeight="1" x14ac:dyDescent="0.3">
      <c r="A8" s="15" t="s">
        <v>24</v>
      </c>
      <c r="B8" s="12"/>
      <c r="C8" s="12"/>
      <c r="D8" s="12"/>
      <c r="E8" s="12"/>
      <c r="F8" s="12"/>
      <c r="G8" s="12"/>
      <c r="H8" s="12"/>
      <c r="I8" s="12"/>
      <c r="J8" s="12"/>
      <c r="K8" s="12"/>
      <c r="L8" s="12"/>
      <c r="M8" s="12"/>
      <c r="N8" s="12"/>
      <c r="O8" s="12"/>
      <c r="P8" s="12"/>
      <c r="R8" s="118"/>
      <c r="S8" s="118"/>
      <c r="T8" s="118"/>
    </row>
    <row r="9" spans="1:20" ht="16.2" customHeight="1" x14ac:dyDescent="0.3">
      <c r="A9" s="15" t="s">
        <v>25</v>
      </c>
      <c r="B9" s="12"/>
      <c r="C9" s="12"/>
      <c r="D9" s="12"/>
      <c r="E9" s="12"/>
      <c r="F9" s="12"/>
      <c r="G9" s="12"/>
      <c r="H9" s="12"/>
      <c r="I9" s="12"/>
      <c r="J9" s="12"/>
      <c r="K9" s="12"/>
      <c r="L9" s="12"/>
      <c r="M9" s="12"/>
      <c r="N9" s="12"/>
      <c r="O9" s="12"/>
      <c r="P9" s="12"/>
      <c r="R9" s="118"/>
      <c r="S9" s="118"/>
      <c r="T9" s="118"/>
    </row>
    <row r="10" spans="1:20" ht="16.2" x14ac:dyDescent="0.3">
      <c r="A10" s="15" t="s">
        <v>26</v>
      </c>
      <c r="B10" s="12"/>
      <c r="C10" s="12"/>
      <c r="D10" s="12"/>
      <c r="E10" s="12"/>
      <c r="F10" s="12"/>
      <c r="G10" s="12"/>
      <c r="H10" s="12"/>
      <c r="I10" s="12"/>
      <c r="J10" s="12"/>
      <c r="K10" s="12"/>
      <c r="L10" s="12"/>
      <c r="M10" s="12"/>
      <c r="N10" s="12"/>
      <c r="O10" s="12"/>
      <c r="P10" s="12"/>
    </row>
    <row r="11" spans="1:20" ht="16.2" x14ac:dyDescent="0.3">
      <c r="A11" s="15" t="s">
        <v>27</v>
      </c>
      <c r="B11" s="12"/>
      <c r="C11" s="12"/>
      <c r="D11" s="12"/>
      <c r="E11" s="12"/>
      <c r="F11" s="12"/>
      <c r="G11" s="12"/>
      <c r="H11" s="12"/>
      <c r="I11" s="12"/>
      <c r="J11" s="12"/>
      <c r="K11" s="12"/>
      <c r="L11" s="12"/>
      <c r="M11" s="12"/>
      <c r="N11" s="12"/>
      <c r="O11" s="12"/>
      <c r="P11" s="28"/>
    </row>
    <row r="12" spans="1:20" ht="16.2" x14ac:dyDescent="0.3">
      <c r="A12" s="15" t="s">
        <v>28</v>
      </c>
      <c r="B12" s="12"/>
      <c r="C12" s="12"/>
      <c r="D12" s="12"/>
      <c r="E12" s="12"/>
      <c r="F12" s="12"/>
      <c r="G12" s="12"/>
      <c r="H12" s="12"/>
      <c r="I12" s="12"/>
      <c r="J12" s="12"/>
      <c r="K12" s="12"/>
      <c r="L12" s="12"/>
      <c r="M12" s="12"/>
      <c r="N12" s="12"/>
      <c r="O12" s="12"/>
      <c r="P12" s="29"/>
    </row>
    <row r="13" spans="1:20" ht="16.2" x14ac:dyDescent="0.3">
      <c r="A13" s="15" t="s">
        <v>29</v>
      </c>
      <c r="B13" s="12"/>
      <c r="C13" s="12"/>
      <c r="D13" s="12"/>
      <c r="E13" s="12"/>
      <c r="F13" s="12"/>
      <c r="G13" s="12"/>
      <c r="H13" s="12"/>
      <c r="I13" s="12"/>
      <c r="J13" s="12"/>
      <c r="K13" s="12"/>
      <c r="L13" s="12"/>
      <c r="M13" s="12"/>
      <c r="N13" s="12"/>
      <c r="O13" s="12"/>
      <c r="P13" s="12"/>
    </row>
    <row r="14" spans="1:20" ht="16.2" x14ac:dyDescent="0.3">
      <c r="A14" s="15" t="s">
        <v>30</v>
      </c>
      <c r="B14" s="12"/>
      <c r="C14" s="12"/>
      <c r="D14" s="12"/>
      <c r="E14" s="12"/>
      <c r="F14" s="12"/>
      <c r="G14" s="12"/>
      <c r="H14" s="12"/>
      <c r="I14" s="12"/>
      <c r="J14" s="12"/>
      <c r="K14" s="12"/>
      <c r="L14" s="12"/>
      <c r="M14" s="12"/>
      <c r="N14" s="12"/>
      <c r="O14" s="12"/>
      <c r="P14" s="12"/>
    </row>
    <row r="15" spans="1:20" ht="16.2" x14ac:dyDescent="0.3">
      <c r="A15" s="15" t="s">
        <v>31</v>
      </c>
      <c r="B15" s="12"/>
      <c r="C15" s="12"/>
      <c r="D15" s="12"/>
      <c r="E15" s="12"/>
      <c r="F15" s="12"/>
      <c r="G15" s="12"/>
      <c r="H15" s="12"/>
      <c r="I15" s="12"/>
      <c r="J15" s="12"/>
      <c r="K15" s="12"/>
      <c r="L15" s="12"/>
      <c r="M15" s="12"/>
      <c r="N15" s="12"/>
      <c r="O15" s="12"/>
      <c r="P15" s="12"/>
    </row>
    <row r="16" spans="1:20" ht="16.2" x14ac:dyDescent="0.3">
      <c r="A16" s="15" t="s">
        <v>32</v>
      </c>
      <c r="B16" s="12"/>
      <c r="C16" s="12"/>
      <c r="D16" s="12"/>
      <c r="E16" s="12"/>
      <c r="F16" s="12"/>
      <c r="G16" s="12"/>
      <c r="H16" s="12"/>
      <c r="I16" s="12"/>
      <c r="J16" s="12"/>
      <c r="K16" s="12"/>
      <c r="L16" s="12"/>
      <c r="M16" s="12"/>
      <c r="N16" s="12"/>
      <c r="O16" s="12"/>
      <c r="P16" s="12"/>
    </row>
    <row r="17" spans="1:16" ht="16.2" x14ac:dyDescent="0.3">
      <c r="A17" s="15" t="s">
        <v>33</v>
      </c>
      <c r="B17" s="12"/>
      <c r="C17" s="12"/>
      <c r="D17" s="12"/>
      <c r="E17" s="12"/>
      <c r="F17" s="12"/>
      <c r="G17" s="12"/>
      <c r="H17" s="12"/>
      <c r="I17" s="12"/>
      <c r="J17" s="12"/>
      <c r="K17" s="12"/>
      <c r="L17" s="12"/>
      <c r="M17" s="12"/>
      <c r="N17" s="12"/>
      <c r="O17" s="12"/>
      <c r="P17" s="12"/>
    </row>
    <row r="18" spans="1:16" ht="16.2" x14ac:dyDescent="0.3">
      <c r="A18" s="15" t="s">
        <v>34</v>
      </c>
      <c r="B18" s="12"/>
      <c r="C18" s="12"/>
      <c r="D18" s="12"/>
      <c r="E18" s="12"/>
      <c r="F18" s="12"/>
      <c r="G18" s="12"/>
      <c r="H18" s="12"/>
      <c r="I18" s="12"/>
      <c r="J18" s="12"/>
      <c r="K18" s="12"/>
      <c r="L18" s="12"/>
      <c r="M18" s="12"/>
      <c r="N18" s="12"/>
      <c r="O18" s="12"/>
      <c r="P18" s="12"/>
    </row>
    <row r="19" spans="1:16" ht="16.2" x14ac:dyDescent="0.3">
      <c r="A19" s="15" t="s">
        <v>35</v>
      </c>
      <c r="B19" s="12"/>
      <c r="C19" s="12"/>
      <c r="D19" s="12"/>
      <c r="E19" s="12"/>
      <c r="F19" s="12"/>
      <c r="G19" s="12"/>
      <c r="H19" s="12"/>
      <c r="I19" s="12"/>
      <c r="J19" s="12"/>
      <c r="K19" s="12"/>
      <c r="L19" s="12"/>
      <c r="M19" s="12"/>
      <c r="N19" s="12"/>
      <c r="O19" s="12"/>
      <c r="P19" s="12"/>
    </row>
    <row r="20" spans="1:16" ht="16.2" x14ac:dyDescent="0.3">
      <c r="A20" s="15" t="s">
        <v>36</v>
      </c>
      <c r="B20" s="12"/>
      <c r="C20" s="12"/>
      <c r="D20" s="12"/>
      <c r="E20" s="12"/>
      <c r="F20" s="12"/>
      <c r="G20" s="12"/>
      <c r="H20" s="12"/>
      <c r="I20" s="12"/>
      <c r="J20" s="12"/>
      <c r="K20" s="12"/>
      <c r="L20" s="12"/>
      <c r="M20" s="12"/>
      <c r="N20" s="12"/>
      <c r="O20" s="12"/>
      <c r="P20" s="12"/>
    </row>
    <row r="21" spans="1:16" ht="16.2" x14ac:dyDescent="0.3">
      <c r="A21" s="15" t="s">
        <v>37</v>
      </c>
      <c r="B21" s="12"/>
      <c r="C21" s="12"/>
      <c r="D21" s="12"/>
      <c r="E21" s="12"/>
      <c r="F21" s="12"/>
      <c r="G21" s="12"/>
      <c r="H21" s="12"/>
      <c r="I21" s="12"/>
      <c r="J21" s="12"/>
      <c r="K21" s="12"/>
      <c r="L21" s="12"/>
      <c r="M21" s="12"/>
      <c r="N21" s="12"/>
      <c r="O21" s="12"/>
      <c r="P21" s="12"/>
    </row>
    <row r="22" spans="1:16" ht="16.2" x14ac:dyDescent="0.3">
      <c r="A22" s="15" t="s">
        <v>38</v>
      </c>
      <c r="B22" s="12"/>
      <c r="C22" s="12"/>
      <c r="D22" s="12"/>
      <c r="E22" s="12"/>
      <c r="F22" s="12"/>
      <c r="G22" s="12"/>
      <c r="H22" s="12"/>
      <c r="I22" s="12"/>
      <c r="J22" s="12"/>
      <c r="K22" s="12"/>
      <c r="L22" s="12"/>
      <c r="M22" s="12"/>
      <c r="N22" s="12"/>
      <c r="O22" s="12"/>
      <c r="P22" s="12"/>
    </row>
    <row r="23" spans="1:16" ht="16.2" x14ac:dyDescent="0.3">
      <c r="A23" s="15" t="s">
        <v>39</v>
      </c>
      <c r="B23" s="12"/>
      <c r="C23" s="12"/>
      <c r="D23" s="12"/>
      <c r="E23" s="12"/>
      <c r="F23" s="12"/>
      <c r="G23" s="12"/>
      <c r="H23" s="12"/>
      <c r="I23" s="12"/>
      <c r="J23" s="12"/>
      <c r="K23" s="12"/>
      <c r="L23" s="12"/>
      <c r="M23" s="12"/>
      <c r="N23" s="12"/>
      <c r="O23" s="12"/>
      <c r="P23" s="12"/>
    </row>
    <row r="24" spans="1:16" ht="16.2" x14ac:dyDescent="0.3">
      <c r="A24" s="15" t="s">
        <v>40</v>
      </c>
      <c r="B24" s="12"/>
      <c r="C24" s="12"/>
      <c r="D24" s="12"/>
      <c r="E24" s="12"/>
      <c r="F24" s="12"/>
      <c r="G24" s="12"/>
      <c r="H24" s="12"/>
      <c r="I24" s="12"/>
      <c r="J24" s="12"/>
      <c r="K24" s="12"/>
      <c r="L24" s="12"/>
      <c r="M24" s="12"/>
      <c r="N24" s="12"/>
      <c r="O24" s="12"/>
      <c r="P24" s="12"/>
    </row>
    <row r="25" spans="1:16" ht="16.2" x14ac:dyDescent="0.3">
      <c r="A25" s="15" t="s">
        <v>41</v>
      </c>
      <c r="B25" s="12"/>
      <c r="C25" s="12"/>
      <c r="D25" s="12"/>
      <c r="E25" s="12"/>
      <c r="F25" s="12"/>
      <c r="G25" s="12"/>
      <c r="H25" s="12"/>
      <c r="I25" s="12"/>
      <c r="J25" s="12"/>
      <c r="K25" s="12"/>
      <c r="L25" s="12"/>
      <c r="M25" s="12"/>
      <c r="N25" s="12"/>
      <c r="O25" s="12"/>
      <c r="P25" s="12"/>
    </row>
    <row r="26" spans="1:16" ht="16.2" x14ac:dyDescent="0.3">
      <c r="A26" s="15" t="s">
        <v>42</v>
      </c>
      <c r="B26" s="12"/>
      <c r="C26" s="12"/>
      <c r="D26" s="12"/>
      <c r="E26" s="12"/>
      <c r="F26" s="12"/>
      <c r="G26" s="12"/>
      <c r="H26" s="12"/>
      <c r="I26" s="12"/>
      <c r="J26" s="12"/>
      <c r="K26" s="12"/>
      <c r="L26" s="12"/>
      <c r="M26" s="12"/>
      <c r="N26" s="12"/>
      <c r="O26" s="12"/>
      <c r="P26" s="12"/>
    </row>
    <row r="27" spans="1:16" ht="16.2" x14ac:dyDescent="0.3">
      <c r="A27" s="15" t="s">
        <v>43</v>
      </c>
      <c r="B27" s="12"/>
      <c r="C27" s="12"/>
      <c r="D27" s="12"/>
      <c r="E27" s="12"/>
      <c r="F27" s="12"/>
      <c r="G27" s="12"/>
      <c r="H27" s="12"/>
      <c r="I27" s="12"/>
      <c r="J27" s="12"/>
      <c r="K27" s="12"/>
      <c r="L27" s="12"/>
      <c r="M27" s="12"/>
      <c r="N27" s="12"/>
      <c r="O27" s="12"/>
      <c r="P27" s="12"/>
    </row>
    <row r="28" spans="1:16" ht="16.2" x14ac:dyDescent="0.3">
      <c r="A28" s="15" t="s">
        <v>44</v>
      </c>
      <c r="B28" s="12"/>
      <c r="C28" s="12"/>
      <c r="D28" s="12"/>
      <c r="E28" s="12"/>
      <c r="F28" s="12"/>
      <c r="G28" s="12"/>
      <c r="H28" s="12"/>
      <c r="I28" s="12"/>
      <c r="J28" s="12"/>
      <c r="K28" s="12"/>
      <c r="L28" s="12"/>
      <c r="M28" s="12"/>
      <c r="N28" s="12"/>
      <c r="O28" s="12"/>
      <c r="P28" s="12"/>
    </row>
    <row r="29" spans="1:16" ht="16.2" x14ac:dyDescent="0.3">
      <c r="A29" s="15" t="s">
        <v>45</v>
      </c>
      <c r="B29" s="12"/>
      <c r="C29" s="12"/>
      <c r="D29" s="12"/>
      <c r="E29" s="12"/>
      <c r="F29" s="12"/>
      <c r="G29" s="12"/>
      <c r="H29" s="12"/>
      <c r="I29" s="12"/>
      <c r="J29" s="12"/>
      <c r="K29" s="12"/>
      <c r="L29" s="12"/>
      <c r="M29" s="12"/>
      <c r="N29" s="12"/>
      <c r="O29" s="12"/>
      <c r="P29" s="12"/>
    </row>
    <row r="30" spans="1:16" ht="16.2" x14ac:dyDescent="0.3">
      <c r="A30" s="15" t="s">
        <v>46</v>
      </c>
      <c r="B30" s="12"/>
      <c r="C30" s="12"/>
      <c r="D30" s="12"/>
      <c r="E30" s="12"/>
      <c r="F30" s="12"/>
      <c r="G30" s="12"/>
      <c r="H30" s="12"/>
      <c r="I30" s="12"/>
      <c r="J30" s="12"/>
      <c r="K30" s="12"/>
      <c r="L30" s="12"/>
      <c r="M30" s="12"/>
      <c r="N30" s="12"/>
      <c r="O30" s="12"/>
      <c r="P30" s="12"/>
    </row>
    <row r="31" spans="1:16" ht="16.2" x14ac:dyDescent="0.3">
      <c r="A31" s="15" t="s">
        <v>47</v>
      </c>
      <c r="B31" s="12"/>
      <c r="C31" s="12"/>
      <c r="D31" s="12"/>
      <c r="E31" s="12"/>
      <c r="F31" s="12"/>
      <c r="G31" s="12"/>
      <c r="H31" s="12"/>
      <c r="I31" s="12"/>
      <c r="J31" s="12"/>
      <c r="K31" s="12"/>
      <c r="L31" s="12"/>
      <c r="M31" s="12"/>
      <c r="N31" s="12"/>
      <c r="O31" s="12"/>
      <c r="P31" s="12"/>
    </row>
    <row r="32" spans="1:16" ht="16.2" x14ac:dyDescent="0.3">
      <c r="A32" s="15" t="s">
        <v>48</v>
      </c>
      <c r="B32" s="12"/>
      <c r="C32" s="12"/>
      <c r="D32" s="12"/>
      <c r="E32" s="12"/>
      <c r="F32" s="12"/>
      <c r="G32" s="12"/>
      <c r="H32" s="12"/>
      <c r="I32" s="12"/>
      <c r="J32" s="12"/>
      <c r="K32" s="12"/>
      <c r="L32" s="12"/>
      <c r="M32" s="12"/>
      <c r="N32" s="12"/>
      <c r="O32" s="12"/>
      <c r="P32" s="12"/>
    </row>
    <row r="33" spans="1:16" ht="16.2" x14ac:dyDescent="0.3">
      <c r="A33" s="15" t="s">
        <v>49</v>
      </c>
      <c r="B33" s="12"/>
      <c r="C33" s="12"/>
      <c r="D33" s="12"/>
      <c r="E33" s="12"/>
      <c r="F33" s="12"/>
      <c r="G33" s="12"/>
      <c r="H33" s="12"/>
      <c r="I33" s="12"/>
      <c r="J33" s="12"/>
      <c r="K33" s="12"/>
      <c r="L33" s="12"/>
      <c r="M33" s="12"/>
      <c r="N33" s="12"/>
      <c r="O33" s="12"/>
      <c r="P33" s="12"/>
    </row>
    <row r="34" spans="1:16" ht="16.2" x14ac:dyDescent="0.3">
      <c r="A34" s="15" t="s">
        <v>50</v>
      </c>
      <c r="B34" s="12"/>
      <c r="C34" s="12"/>
      <c r="D34" s="12"/>
      <c r="E34" s="12"/>
      <c r="F34" s="12"/>
      <c r="G34" s="12"/>
      <c r="H34" s="12"/>
      <c r="I34" s="12"/>
      <c r="J34" s="12"/>
      <c r="K34" s="12"/>
      <c r="L34" s="12"/>
      <c r="M34" s="12"/>
      <c r="N34" s="12"/>
      <c r="O34" s="12"/>
      <c r="P34" s="12"/>
    </row>
    <row r="35" spans="1:16" ht="16.2" x14ac:dyDescent="0.3">
      <c r="A35" s="15" t="s">
        <v>51</v>
      </c>
      <c r="B35" s="12"/>
      <c r="C35" s="12"/>
      <c r="D35" s="12"/>
      <c r="E35" s="12"/>
      <c r="F35" s="12"/>
      <c r="G35" s="12"/>
      <c r="H35" s="12"/>
      <c r="I35" s="12"/>
      <c r="J35" s="12"/>
      <c r="K35" s="12"/>
      <c r="L35" s="12"/>
      <c r="M35" s="12"/>
      <c r="N35" s="12"/>
      <c r="O35" s="12"/>
      <c r="P35" s="12"/>
    </row>
    <row r="36" spans="1:16" ht="16.2" x14ac:dyDescent="0.3">
      <c r="A36" s="15" t="s">
        <v>52</v>
      </c>
      <c r="B36" s="12"/>
      <c r="C36" s="12"/>
      <c r="D36" s="12"/>
      <c r="E36" s="12"/>
      <c r="F36" s="12"/>
      <c r="G36" s="12"/>
      <c r="H36" s="12"/>
      <c r="I36" s="12"/>
      <c r="J36" s="12"/>
      <c r="K36" s="12"/>
      <c r="L36" s="12"/>
      <c r="M36" s="12"/>
      <c r="N36" s="12"/>
      <c r="O36" s="12"/>
      <c r="P36" s="12"/>
    </row>
    <row r="37" spans="1:16" ht="16.2" x14ac:dyDescent="0.3">
      <c r="A37" s="15" t="s">
        <v>53</v>
      </c>
      <c r="B37" s="12"/>
      <c r="C37" s="12"/>
      <c r="D37" s="12"/>
      <c r="E37" s="12"/>
      <c r="F37" s="12"/>
      <c r="G37" s="12"/>
      <c r="H37" s="12"/>
      <c r="I37" s="12"/>
      <c r="J37" s="12"/>
      <c r="K37" s="12"/>
      <c r="L37" s="12"/>
      <c r="M37" s="12"/>
      <c r="N37" s="12"/>
      <c r="O37" s="12"/>
      <c r="P37" s="12"/>
    </row>
    <row r="38" spans="1:16" ht="16.2" x14ac:dyDescent="0.3">
      <c r="A38" s="15" t="s">
        <v>54</v>
      </c>
      <c r="B38" s="12"/>
      <c r="C38" s="12"/>
      <c r="D38" s="12"/>
      <c r="E38" s="12"/>
      <c r="F38" s="12"/>
      <c r="G38" s="12"/>
      <c r="H38" s="12"/>
      <c r="I38" s="12"/>
      <c r="J38" s="12"/>
      <c r="K38" s="12"/>
      <c r="L38" s="12"/>
      <c r="M38" s="12"/>
      <c r="N38" s="12"/>
      <c r="O38" s="12"/>
      <c r="P38" s="12"/>
    </row>
    <row r="39" spans="1:16" ht="16.2" x14ac:dyDescent="0.3">
      <c r="A39" s="15" t="s">
        <v>55</v>
      </c>
      <c r="B39" s="12"/>
      <c r="C39" s="12"/>
      <c r="D39" s="12"/>
      <c r="E39" s="12"/>
      <c r="F39" s="12"/>
      <c r="G39" s="12"/>
      <c r="H39" s="12"/>
      <c r="I39" s="12"/>
      <c r="J39" s="12"/>
      <c r="K39" s="12"/>
      <c r="L39" s="12"/>
      <c r="M39" s="12"/>
      <c r="N39" s="12"/>
      <c r="O39" s="12"/>
      <c r="P39" s="12"/>
    </row>
    <row r="40" spans="1:16" ht="16.2" x14ac:dyDescent="0.3">
      <c r="A40" s="15" t="s">
        <v>56</v>
      </c>
      <c r="B40" s="12"/>
      <c r="C40" s="12"/>
      <c r="D40" s="12"/>
      <c r="E40" s="12"/>
      <c r="F40" s="12"/>
      <c r="G40" s="12"/>
      <c r="H40" s="12"/>
      <c r="I40" s="12"/>
      <c r="J40" s="12"/>
      <c r="K40" s="12"/>
      <c r="L40" s="12"/>
      <c r="M40" s="12"/>
      <c r="N40" s="12"/>
      <c r="O40" s="12"/>
      <c r="P40" s="12"/>
    </row>
    <row r="41" spans="1:16" ht="16.2" x14ac:dyDescent="0.3">
      <c r="A41" s="15" t="s">
        <v>57</v>
      </c>
      <c r="B41" s="12"/>
      <c r="C41" s="12"/>
      <c r="D41" s="12"/>
      <c r="E41" s="12"/>
      <c r="F41" s="12"/>
      <c r="G41" s="12"/>
      <c r="H41" s="12"/>
      <c r="I41" s="12"/>
      <c r="J41" s="12"/>
      <c r="K41" s="12"/>
      <c r="L41" s="12"/>
      <c r="M41" s="12"/>
      <c r="N41" s="12"/>
      <c r="O41" s="12"/>
      <c r="P41" s="12"/>
    </row>
    <row r="42" spans="1:16" ht="16.2" x14ac:dyDescent="0.3">
      <c r="A42" s="15" t="s">
        <v>58</v>
      </c>
      <c r="B42" s="12"/>
      <c r="C42" s="12"/>
      <c r="D42" s="12"/>
      <c r="E42" s="12"/>
      <c r="F42" s="12"/>
      <c r="G42" s="12"/>
      <c r="H42" s="12"/>
      <c r="I42" s="12"/>
      <c r="J42" s="12"/>
      <c r="K42" s="12"/>
      <c r="L42" s="12"/>
      <c r="M42" s="12"/>
      <c r="N42" s="12"/>
      <c r="O42" s="12"/>
      <c r="P42" s="12"/>
    </row>
    <row r="43" spans="1:16" ht="16.2" x14ac:dyDescent="0.3">
      <c r="A43" s="15" t="s">
        <v>59</v>
      </c>
      <c r="B43" s="12"/>
      <c r="C43" s="12"/>
      <c r="D43" s="12"/>
      <c r="E43" s="12"/>
      <c r="F43" s="12"/>
      <c r="G43" s="12"/>
      <c r="H43" s="12"/>
      <c r="I43" s="12"/>
      <c r="J43" s="12"/>
      <c r="K43" s="12"/>
      <c r="L43" s="12"/>
      <c r="M43" s="12"/>
      <c r="N43" s="12"/>
      <c r="O43" s="12"/>
      <c r="P43" s="12"/>
    </row>
    <row r="44" spans="1:16" ht="16.2" x14ac:dyDescent="0.3">
      <c r="A44" s="15" t="s">
        <v>60</v>
      </c>
      <c r="B44" s="12"/>
      <c r="C44" s="12"/>
      <c r="D44" s="12"/>
      <c r="E44" s="12"/>
      <c r="F44" s="12"/>
      <c r="G44" s="12"/>
      <c r="H44" s="12"/>
      <c r="I44" s="12"/>
      <c r="J44" s="12"/>
      <c r="K44" s="12"/>
      <c r="L44" s="12"/>
      <c r="M44" s="12"/>
      <c r="N44" s="12"/>
      <c r="O44" s="12"/>
      <c r="P44" s="12"/>
    </row>
    <row r="45" spans="1:16" ht="16.2" x14ac:dyDescent="0.3">
      <c r="A45" s="15" t="s">
        <v>61</v>
      </c>
      <c r="B45" s="12"/>
      <c r="C45" s="12"/>
      <c r="D45" s="12"/>
      <c r="E45" s="12"/>
      <c r="F45" s="12"/>
      <c r="G45" s="12"/>
      <c r="H45" s="12"/>
      <c r="I45" s="12"/>
      <c r="J45" s="12"/>
      <c r="K45" s="12"/>
      <c r="L45" s="12"/>
      <c r="M45" s="12"/>
      <c r="N45" s="12"/>
      <c r="O45" s="12"/>
      <c r="P45" s="12"/>
    </row>
    <row r="46" spans="1:16" ht="16.2" x14ac:dyDescent="0.3">
      <c r="A46" s="15" t="s">
        <v>62</v>
      </c>
      <c r="B46" s="12"/>
      <c r="C46" s="12"/>
      <c r="D46" s="12"/>
      <c r="E46" s="12"/>
      <c r="F46" s="12"/>
      <c r="G46" s="12"/>
      <c r="H46" s="12"/>
      <c r="I46" s="12"/>
      <c r="J46" s="12"/>
      <c r="K46" s="12"/>
      <c r="L46" s="12"/>
      <c r="M46" s="12"/>
      <c r="N46" s="12"/>
      <c r="O46" s="12"/>
      <c r="P46" s="12"/>
    </row>
    <row r="47" spans="1:16" ht="16.2" x14ac:dyDescent="0.3">
      <c r="A47" s="15" t="s">
        <v>63</v>
      </c>
      <c r="B47" s="12"/>
      <c r="C47" s="12"/>
      <c r="D47" s="12"/>
      <c r="E47" s="12"/>
      <c r="F47" s="12"/>
      <c r="G47" s="12"/>
      <c r="H47" s="12"/>
      <c r="I47" s="12"/>
      <c r="J47" s="12"/>
      <c r="K47" s="12"/>
      <c r="L47" s="12"/>
      <c r="M47" s="12"/>
      <c r="N47" s="12"/>
      <c r="O47" s="12"/>
      <c r="P47" s="12"/>
    </row>
    <row r="48" spans="1:16" ht="16.2" x14ac:dyDescent="0.3">
      <c r="A48" s="15" t="s">
        <v>64</v>
      </c>
      <c r="B48" s="12"/>
      <c r="C48" s="12"/>
      <c r="D48" s="12"/>
      <c r="E48" s="12"/>
      <c r="F48" s="12"/>
      <c r="G48" s="12"/>
      <c r="H48" s="12"/>
      <c r="I48" s="12"/>
      <c r="J48" s="12"/>
      <c r="K48" s="12"/>
      <c r="L48" s="12"/>
      <c r="M48" s="12"/>
      <c r="N48" s="12"/>
      <c r="O48" s="12"/>
      <c r="P48" s="12"/>
    </row>
    <row r="49" spans="1:16" ht="16.2" x14ac:dyDescent="0.3">
      <c r="A49" s="15" t="s">
        <v>65</v>
      </c>
      <c r="B49" s="12"/>
      <c r="C49" s="12"/>
      <c r="D49" s="12"/>
      <c r="E49" s="12"/>
      <c r="F49" s="12"/>
      <c r="G49" s="12"/>
      <c r="H49" s="12"/>
      <c r="I49" s="12"/>
      <c r="J49" s="12"/>
      <c r="K49" s="12"/>
      <c r="L49" s="12"/>
      <c r="M49" s="12"/>
      <c r="N49" s="12"/>
      <c r="O49" s="12"/>
      <c r="P49" s="12"/>
    </row>
    <row r="50" spans="1:16" ht="16.2" x14ac:dyDescent="0.3">
      <c r="A50" s="15" t="s">
        <v>66</v>
      </c>
      <c r="B50" s="12"/>
      <c r="C50" s="12"/>
      <c r="D50" s="12"/>
      <c r="E50" s="12"/>
      <c r="F50" s="12"/>
      <c r="G50" s="12"/>
      <c r="H50" s="12"/>
      <c r="I50" s="12"/>
      <c r="J50" s="12"/>
      <c r="K50" s="12"/>
      <c r="L50" s="12"/>
      <c r="M50" s="12"/>
      <c r="N50" s="12"/>
      <c r="O50" s="12"/>
      <c r="P50" s="12"/>
    </row>
    <row r="51" spans="1:16" ht="16.2" x14ac:dyDescent="0.3">
      <c r="A51" s="15" t="s">
        <v>67</v>
      </c>
      <c r="B51" s="12"/>
      <c r="C51" s="12"/>
      <c r="D51" s="12"/>
      <c r="E51" s="12"/>
      <c r="F51" s="12"/>
      <c r="G51" s="12"/>
      <c r="H51" s="12"/>
      <c r="I51" s="12"/>
      <c r="J51" s="12"/>
      <c r="K51" s="12"/>
      <c r="L51" s="12"/>
      <c r="M51" s="12"/>
      <c r="N51" s="12"/>
      <c r="O51" s="12"/>
      <c r="P51" s="12"/>
    </row>
    <row r="52" spans="1:16" ht="16.2" x14ac:dyDescent="0.3">
      <c r="A52" s="15" t="s">
        <v>68</v>
      </c>
      <c r="B52" s="12"/>
      <c r="C52" s="12"/>
      <c r="D52" s="12"/>
      <c r="E52" s="12"/>
      <c r="F52" s="12"/>
      <c r="G52" s="12"/>
      <c r="H52" s="12"/>
      <c r="I52" s="12"/>
      <c r="J52" s="12"/>
      <c r="K52" s="12"/>
      <c r="L52" s="12"/>
      <c r="M52" s="12"/>
      <c r="N52" s="12"/>
      <c r="O52" s="12"/>
      <c r="P52" s="12"/>
    </row>
    <row r="53" spans="1:16" ht="16.2" x14ac:dyDescent="0.3">
      <c r="A53" s="15" t="s">
        <v>69</v>
      </c>
      <c r="B53" s="12"/>
      <c r="C53" s="12"/>
      <c r="D53" s="12"/>
      <c r="E53" s="12"/>
      <c r="F53" s="12"/>
      <c r="G53" s="12"/>
      <c r="H53" s="12"/>
      <c r="I53" s="12"/>
      <c r="J53" s="12"/>
      <c r="K53" s="12"/>
      <c r="L53" s="12"/>
      <c r="M53" s="12"/>
      <c r="N53" s="12"/>
      <c r="O53" s="12"/>
      <c r="P53" s="12"/>
    </row>
    <row r="54" spans="1:16" ht="16.2" x14ac:dyDescent="0.3">
      <c r="A54" s="15" t="s">
        <v>70</v>
      </c>
      <c r="B54" s="12"/>
      <c r="C54" s="12"/>
      <c r="D54" s="12"/>
      <c r="E54" s="12"/>
      <c r="F54" s="12"/>
      <c r="G54" s="12"/>
      <c r="H54" s="12"/>
      <c r="I54" s="12"/>
      <c r="J54" s="12"/>
      <c r="K54" s="12"/>
      <c r="L54" s="12"/>
      <c r="M54" s="12"/>
      <c r="N54" s="12"/>
      <c r="O54" s="12"/>
      <c r="P54" s="12"/>
    </row>
    <row r="55" spans="1:16" ht="16.2" x14ac:dyDescent="0.3">
      <c r="A55" s="15" t="s">
        <v>71</v>
      </c>
      <c r="B55" s="12"/>
      <c r="C55" s="12"/>
      <c r="D55" s="12"/>
      <c r="E55" s="12"/>
      <c r="F55" s="12"/>
      <c r="G55" s="12"/>
      <c r="H55" s="12"/>
      <c r="I55" s="12"/>
      <c r="J55" s="12"/>
      <c r="K55" s="12"/>
      <c r="L55" s="12"/>
      <c r="M55" s="12"/>
      <c r="N55" s="12"/>
      <c r="O55" s="12"/>
      <c r="P55" s="12"/>
    </row>
    <row r="56" spans="1:16" ht="16.2" x14ac:dyDescent="0.3">
      <c r="A56" s="15" t="s">
        <v>72</v>
      </c>
      <c r="B56" s="12"/>
      <c r="C56" s="12"/>
      <c r="D56" s="12"/>
      <c r="E56" s="12"/>
      <c r="F56" s="12"/>
      <c r="G56" s="12"/>
      <c r="H56" s="12"/>
      <c r="I56" s="12"/>
      <c r="J56" s="12"/>
      <c r="K56" s="12"/>
      <c r="L56" s="12"/>
      <c r="M56" s="12"/>
      <c r="N56" s="12"/>
      <c r="O56" s="12"/>
      <c r="P56" s="12"/>
    </row>
    <row r="57" spans="1:16" ht="16.2" x14ac:dyDescent="0.3">
      <c r="A57" s="15" t="s">
        <v>73</v>
      </c>
      <c r="B57" s="12"/>
      <c r="C57" s="12"/>
      <c r="D57" s="12"/>
      <c r="E57" s="12"/>
      <c r="F57" s="12"/>
      <c r="G57" s="12"/>
      <c r="H57" s="12"/>
      <c r="I57" s="12"/>
      <c r="J57" s="12"/>
      <c r="K57" s="12"/>
      <c r="L57" s="12"/>
      <c r="M57" s="12"/>
      <c r="N57" s="12"/>
      <c r="O57" s="12"/>
      <c r="P57" s="12"/>
    </row>
    <row r="58" spans="1:16" ht="16.2" x14ac:dyDescent="0.3">
      <c r="A58" s="15" t="s">
        <v>74</v>
      </c>
      <c r="B58" s="12"/>
      <c r="C58" s="12"/>
      <c r="D58" s="12"/>
      <c r="E58" s="12"/>
      <c r="F58" s="12"/>
      <c r="G58" s="12"/>
      <c r="H58" s="12"/>
      <c r="I58" s="12"/>
      <c r="J58" s="12"/>
      <c r="K58" s="12"/>
      <c r="L58" s="12"/>
      <c r="M58" s="12"/>
      <c r="N58" s="12"/>
      <c r="O58" s="12"/>
      <c r="P58" s="12"/>
    </row>
    <row r="59" spans="1:16" ht="16.2" x14ac:dyDescent="0.3">
      <c r="A59" s="15" t="s">
        <v>75</v>
      </c>
      <c r="B59" s="12"/>
      <c r="C59" s="12"/>
      <c r="D59" s="12"/>
      <c r="E59" s="12"/>
      <c r="F59" s="12"/>
      <c r="G59" s="12"/>
      <c r="H59" s="12"/>
      <c r="I59" s="12"/>
      <c r="J59" s="12"/>
      <c r="K59" s="12"/>
      <c r="L59" s="12"/>
      <c r="M59" s="12"/>
      <c r="N59" s="12"/>
      <c r="O59" s="12"/>
      <c r="P59" s="12"/>
    </row>
    <row r="60" spans="1:16" ht="16.2" x14ac:dyDescent="0.3">
      <c r="A60" s="15" t="s">
        <v>76</v>
      </c>
      <c r="B60" s="12"/>
      <c r="C60" s="12"/>
      <c r="D60" s="12"/>
      <c r="E60" s="12"/>
      <c r="F60" s="12"/>
      <c r="G60" s="12"/>
      <c r="H60" s="12"/>
      <c r="I60" s="12"/>
      <c r="J60" s="12"/>
      <c r="K60" s="12"/>
      <c r="L60" s="12"/>
      <c r="M60" s="12"/>
      <c r="N60" s="12"/>
      <c r="O60" s="12"/>
      <c r="P60" s="12"/>
    </row>
    <row r="61" spans="1:16" ht="16.2" x14ac:dyDescent="0.3">
      <c r="A61" s="15" t="s">
        <v>77</v>
      </c>
      <c r="B61" s="12"/>
      <c r="C61" s="12"/>
      <c r="D61" s="12"/>
      <c r="E61" s="12"/>
      <c r="F61" s="12"/>
      <c r="G61" s="12"/>
      <c r="H61" s="12"/>
      <c r="I61" s="12"/>
      <c r="J61" s="12"/>
      <c r="K61" s="12"/>
      <c r="L61" s="12"/>
      <c r="M61" s="12"/>
      <c r="N61" s="12"/>
      <c r="O61" s="12"/>
      <c r="P61" s="12"/>
    </row>
    <row r="62" spans="1:16" ht="16.2" x14ac:dyDescent="0.3">
      <c r="A62" s="15" t="s">
        <v>78</v>
      </c>
      <c r="B62" s="12"/>
      <c r="C62" s="12"/>
      <c r="D62" s="12"/>
      <c r="E62" s="12"/>
      <c r="F62" s="12"/>
      <c r="G62" s="12"/>
      <c r="H62" s="12"/>
      <c r="I62" s="12"/>
      <c r="J62" s="12"/>
      <c r="K62" s="12"/>
      <c r="L62" s="12"/>
      <c r="M62" s="12"/>
      <c r="N62" s="12"/>
      <c r="O62" s="12"/>
      <c r="P62" s="12"/>
    </row>
    <row r="63" spans="1:16" ht="16.2" x14ac:dyDescent="0.3">
      <c r="A63" s="15" t="s">
        <v>79</v>
      </c>
      <c r="B63" s="12"/>
      <c r="C63" s="12"/>
      <c r="D63" s="12"/>
      <c r="E63" s="12"/>
      <c r="F63" s="12"/>
      <c r="G63" s="12"/>
      <c r="H63" s="12"/>
      <c r="I63" s="12"/>
      <c r="J63" s="12"/>
      <c r="K63" s="12"/>
      <c r="L63" s="12"/>
      <c r="M63" s="12"/>
      <c r="N63" s="12"/>
      <c r="O63" s="12"/>
      <c r="P63" s="12"/>
    </row>
    <row r="64" spans="1:16" ht="16.8" thickBot="1" x14ac:dyDescent="0.35">
      <c r="A64" s="16" t="s">
        <v>80</v>
      </c>
      <c r="B64" s="17"/>
      <c r="C64" s="17"/>
      <c r="D64" s="17"/>
      <c r="E64" s="17"/>
      <c r="F64" s="17"/>
      <c r="G64" s="17"/>
      <c r="H64" s="17"/>
      <c r="I64" s="17"/>
      <c r="J64" s="17"/>
      <c r="K64" s="17"/>
      <c r="L64" s="17"/>
      <c r="M64" s="17"/>
      <c r="N64" s="17"/>
      <c r="O64" s="17"/>
      <c r="P64" s="17"/>
    </row>
  </sheetData>
  <mergeCells count="10">
    <mergeCell ref="C1:N1"/>
    <mergeCell ref="A1:B1"/>
    <mergeCell ref="O1:P1"/>
    <mergeCell ref="A2:P2"/>
    <mergeCell ref="A3:A5"/>
    <mergeCell ref="B3:B4"/>
    <mergeCell ref="C3:C4"/>
    <mergeCell ref="D3:D4"/>
    <mergeCell ref="E3:E4"/>
    <mergeCell ref="F3:P3"/>
  </mergeCells>
  <pageMargins left="0.15625" right="0.26041666666666669"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62"/>
  <sheetViews>
    <sheetView rightToLeft="1" zoomScaleNormal="100" workbookViewId="0">
      <pane ySplit="3" topLeftCell="A4" activePane="bottomLeft" state="frozenSplit"/>
      <selection pane="bottomLeft" activeCell="C9" sqref="C9"/>
    </sheetView>
  </sheetViews>
  <sheetFormatPr defaultRowHeight="14.4" x14ac:dyDescent="0.3"/>
  <cols>
    <col min="2" max="2" width="40.88671875" customWidth="1"/>
    <col min="3" max="3" width="48.109375" customWidth="1"/>
  </cols>
  <sheetData>
    <row r="1" spans="1:3" ht="60" customHeight="1" x14ac:dyDescent="0.3">
      <c r="A1" s="155"/>
      <c r="B1" s="156"/>
      <c r="C1" s="157"/>
    </row>
    <row r="2" spans="1:3" ht="16.8" x14ac:dyDescent="0.5">
      <c r="A2" s="141" t="s">
        <v>85</v>
      </c>
      <c r="B2" s="142"/>
      <c r="C2" s="158"/>
    </row>
    <row r="3" spans="1:3" ht="33" customHeight="1" x14ac:dyDescent="0.3">
      <c r="A3" s="14" t="s">
        <v>21</v>
      </c>
      <c r="B3" s="2" t="s">
        <v>313</v>
      </c>
      <c r="C3" s="76" t="s">
        <v>314</v>
      </c>
    </row>
    <row r="4" spans="1:3" ht="16.2" x14ac:dyDescent="0.3">
      <c r="A4" s="15" t="s">
        <v>22</v>
      </c>
      <c r="B4" s="12"/>
      <c r="C4" s="13"/>
    </row>
    <row r="5" spans="1:3" ht="16.2" x14ac:dyDescent="0.3">
      <c r="A5" s="15" t="s">
        <v>23</v>
      </c>
      <c r="B5" s="12"/>
      <c r="C5" s="13"/>
    </row>
    <row r="6" spans="1:3" ht="16.2" x14ac:dyDescent="0.3">
      <c r="A6" s="15" t="s">
        <v>24</v>
      </c>
      <c r="B6" s="12"/>
      <c r="C6" s="13"/>
    </row>
    <row r="7" spans="1:3" ht="16.2" x14ac:dyDescent="0.3">
      <c r="A7" s="15" t="s">
        <v>25</v>
      </c>
      <c r="B7" s="12"/>
      <c r="C7" s="13"/>
    </row>
    <row r="8" spans="1:3" ht="16.2" x14ac:dyDescent="0.3">
      <c r="A8" s="15" t="s">
        <v>26</v>
      </c>
      <c r="B8" s="12"/>
      <c r="C8" s="13"/>
    </row>
    <row r="9" spans="1:3" ht="16.2" x14ac:dyDescent="0.3">
      <c r="A9" s="15" t="s">
        <v>27</v>
      </c>
      <c r="B9" s="12"/>
      <c r="C9" s="13"/>
    </row>
    <row r="10" spans="1:3" ht="16.2" x14ac:dyDescent="0.3">
      <c r="A10" s="15" t="s">
        <v>28</v>
      </c>
      <c r="B10" s="12"/>
      <c r="C10" s="13"/>
    </row>
    <row r="11" spans="1:3" ht="16.2" x14ac:dyDescent="0.3">
      <c r="A11" s="15" t="s">
        <v>29</v>
      </c>
      <c r="B11" s="12"/>
      <c r="C11" s="13"/>
    </row>
    <row r="12" spans="1:3" ht="16.2" x14ac:dyDescent="0.3">
      <c r="A12" s="15" t="s">
        <v>30</v>
      </c>
      <c r="B12" s="12"/>
      <c r="C12" s="13"/>
    </row>
    <row r="13" spans="1:3" ht="16.2" x14ac:dyDescent="0.3">
      <c r="A13" s="15" t="s">
        <v>31</v>
      </c>
      <c r="B13" s="12"/>
      <c r="C13" s="13"/>
    </row>
    <row r="14" spans="1:3" ht="16.2" x14ac:dyDescent="0.3">
      <c r="A14" s="15" t="s">
        <v>32</v>
      </c>
      <c r="B14" s="12"/>
      <c r="C14" s="13"/>
    </row>
    <row r="15" spans="1:3" ht="16.2" x14ac:dyDescent="0.3">
      <c r="A15" s="15" t="s">
        <v>33</v>
      </c>
      <c r="B15" s="12"/>
      <c r="C15" s="13"/>
    </row>
    <row r="16" spans="1:3" ht="16.2" x14ac:dyDescent="0.3">
      <c r="A16" s="15" t="s">
        <v>34</v>
      </c>
      <c r="B16" s="12"/>
      <c r="C16" s="13"/>
    </row>
    <row r="17" spans="1:3" ht="16.2" x14ac:dyDescent="0.3">
      <c r="A17" s="15" t="s">
        <v>35</v>
      </c>
      <c r="B17" s="12"/>
      <c r="C17" s="13"/>
    </row>
    <row r="18" spans="1:3" ht="16.2" x14ac:dyDescent="0.3">
      <c r="A18" s="15" t="s">
        <v>36</v>
      </c>
      <c r="B18" s="12"/>
      <c r="C18" s="13"/>
    </row>
    <row r="19" spans="1:3" ht="16.2" x14ac:dyDescent="0.3">
      <c r="A19" s="15" t="s">
        <v>37</v>
      </c>
      <c r="B19" s="12"/>
      <c r="C19" s="13"/>
    </row>
    <row r="20" spans="1:3" ht="16.2" x14ac:dyDescent="0.3">
      <c r="A20" s="15" t="s">
        <v>38</v>
      </c>
      <c r="B20" s="12"/>
      <c r="C20" s="13"/>
    </row>
    <row r="21" spans="1:3" ht="16.2" x14ac:dyDescent="0.3">
      <c r="A21" s="15" t="s">
        <v>39</v>
      </c>
      <c r="B21" s="12"/>
      <c r="C21" s="13"/>
    </row>
    <row r="22" spans="1:3" ht="16.2" x14ac:dyDescent="0.3">
      <c r="A22" s="15" t="s">
        <v>40</v>
      </c>
      <c r="B22" s="12"/>
      <c r="C22" s="13"/>
    </row>
    <row r="23" spans="1:3" ht="16.2" x14ac:dyDescent="0.3">
      <c r="A23" s="15" t="s">
        <v>41</v>
      </c>
      <c r="B23" s="12"/>
      <c r="C23" s="13"/>
    </row>
    <row r="24" spans="1:3" ht="16.2" x14ac:dyDescent="0.3">
      <c r="A24" s="15" t="s">
        <v>42</v>
      </c>
      <c r="B24" s="12"/>
      <c r="C24" s="13"/>
    </row>
    <row r="25" spans="1:3" ht="16.2" x14ac:dyDescent="0.3">
      <c r="A25" s="15" t="s">
        <v>43</v>
      </c>
      <c r="B25" s="12"/>
      <c r="C25" s="13"/>
    </row>
    <row r="26" spans="1:3" ht="16.2" x14ac:dyDescent="0.3">
      <c r="A26" s="15" t="s">
        <v>44</v>
      </c>
      <c r="B26" s="12"/>
      <c r="C26" s="13"/>
    </row>
    <row r="27" spans="1:3" ht="16.2" x14ac:dyDescent="0.3">
      <c r="A27" s="15" t="s">
        <v>45</v>
      </c>
      <c r="B27" s="12"/>
      <c r="C27" s="13"/>
    </row>
    <row r="28" spans="1:3" ht="16.2" x14ac:dyDescent="0.3">
      <c r="A28" s="15" t="s">
        <v>46</v>
      </c>
      <c r="B28" s="12"/>
      <c r="C28" s="13"/>
    </row>
    <row r="29" spans="1:3" ht="16.2" x14ac:dyDescent="0.3">
      <c r="A29" s="15" t="s">
        <v>47</v>
      </c>
      <c r="B29" s="12"/>
      <c r="C29" s="13"/>
    </row>
    <row r="30" spans="1:3" ht="16.2" x14ac:dyDescent="0.3">
      <c r="A30" s="15" t="s">
        <v>48</v>
      </c>
      <c r="B30" s="12"/>
      <c r="C30" s="13"/>
    </row>
    <row r="31" spans="1:3" ht="16.2" x14ac:dyDescent="0.3">
      <c r="A31" s="15" t="s">
        <v>49</v>
      </c>
      <c r="B31" s="12"/>
      <c r="C31" s="13"/>
    </row>
    <row r="32" spans="1:3" ht="16.2" x14ac:dyDescent="0.3">
      <c r="A32" s="15" t="s">
        <v>50</v>
      </c>
      <c r="B32" s="12"/>
      <c r="C32" s="13"/>
    </row>
    <row r="33" spans="1:3" ht="16.2" x14ac:dyDescent="0.3">
      <c r="A33" s="15" t="s">
        <v>51</v>
      </c>
      <c r="B33" s="12"/>
      <c r="C33" s="13"/>
    </row>
    <row r="34" spans="1:3" ht="16.2" x14ac:dyDescent="0.3">
      <c r="A34" s="15" t="s">
        <v>52</v>
      </c>
      <c r="B34" s="12"/>
      <c r="C34" s="13"/>
    </row>
    <row r="35" spans="1:3" ht="16.2" x14ac:dyDescent="0.3">
      <c r="A35" s="15" t="s">
        <v>53</v>
      </c>
      <c r="B35" s="12"/>
      <c r="C35" s="13"/>
    </row>
    <row r="36" spans="1:3" ht="16.2" x14ac:dyDescent="0.3">
      <c r="A36" s="15" t="s">
        <v>54</v>
      </c>
      <c r="B36" s="12"/>
      <c r="C36" s="13"/>
    </row>
    <row r="37" spans="1:3" ht="16.2" x14ac:dyDescent="0.3">
      <c r="A37" s="15" t="s">
        <v>55</v>
      </c>
      <c r="B37" s="12"/>
      <c r="C37" s="13"/>
    </row>
    <row r="38" spans="1:3" ht="16.2" x14ac:dyDescent="0.3">
      <c r="A38" s="15" t="s">
        <v>56</v>
      </c>
      <c r="B38" s="12"/>
      <c r="C38" s="13"/>
    </row>
    <row r="39" spans="1:3" ht="16.2" x14ac:dyDescent="0.3">
      <c r="A39" s="15" t="s">
        <v>57</v>
      </c>
      <c r="B39" s="12"/>
      <c r="C39" s="13"/>
    </row>
    <row r="40" spans="1:3" ht="16.2" x14ac:dyDescent="0.3">
      <c r="A40" s="15" t="s">
        <v>58</v>
      </c>
      <c r="B40" s="12"/>
      <c r="C40" s="13"/>
    </row>
    <row r="41" spans="1:3" ht="16.2" x14ac:dyDescent="0.3">
      <c r="A41" s="15" t="s">
        <v>59</v>
      </c>
      <c r="B41" s="12"/>
      <c r="C41" s="13"/>
    </row>
    <row r="42" spans="1:3" ht="16.2" x14ac:dyDescent="0.3">
      <c r="A42" s="15" t="s">
        <v>60</v>
      </c>
      <c r="B42" s="12"/>
      <c r="C42" s="13"/>
    </row>
    <row r="43" spans="1:3" ht="16.2" x14ac:dyDescent="0.3">
      <c r="A43" s="15" t="s">
        <v>61</v>
      </c>
      <c r="B43" s="12"/>
      <c r="C43" s="13"/>
    </row>
    <row r="44" spans="1:3" ht="16.2" x14ac:dyDescent="0.3">
      <c r="A44" s="15" t="s">
        <v>62</v>
      </c>
      <c r="B44" s="12"/>
      <c r="C44" s="13"/>
    </row>
    <row r="45" spans="1:3" ht="16.2" x14ac:dyDescent="0.3">
      <c r="A45" s="15" t="s">
        <v>63</v>
      </c>
      <c r="B45" s="12"/>
      <c r="C45" s="13"/>
    </row>
    <row r="46" spans="1:3" ht="16.2" x14ac:dyDescent="0.3">
      <c r="A46" s="15" t="s">
        <v>64</v>
      </c>
      <c r="B46" s="12"/>
      <c r="C46" s="13"/>
    </row>
    <row r="47" spans="1:3" ht="16.2" x14ac:dyDescent="0.3">
      <c r="A47" s="15" t="s">
        <v>65</v>
      </c>
      <c r="B47" s="12"/>
      <c r="C47" s="13"/>
    </row>
    <row r="48" spans="1:3" ht="16.2" x14ac:dyDescent="0.3">
      <c r="A48" s="15" t="s">
        <v>66</v>
      </c>
      <c r="B48" s="12"/>
      <c r="C48" s="13"/>
    </row>
    <row r="49" spans="1:3" ht="16.2" x14ac:dyDescent="0.3">
      <c r="A49" s="15" t="s">
        <v>67</v>
      </c>
      <c r="B49" s="12"/>
      <c r="C49" s="13"/>
    </row>
    <row r="50" spans="1:3" ht="16.2" x14ac:dyDescent="0.3">
      <c r="A50" s="15" t="s">
        <v>68</v>
      </c>
      <c r="B50" s="12"/>
      <c r="C50" s="13"/>
    </row>
    <row r="51" spans="1:3" ht="16.2" x14ac:dyDescent="0.3">
      <c r="A51" s="15" t="s">
        <v>69</v>
      </c>
      <c r="B51" s="12"/>
      <c r="C51" s="13"/>
    </row>
    <row r="52" spans="1:3" ht="16.2" x14ac:dyDescent="0.3">
      <c r="A52" s="15" t="s">
        <v>70</v>
      </c>
      <c r="B52" s="12"/>
      <c r="C52" s="13"/>
    </row>
    <row r="53" spans="1:3" ht="16.2" x14ac:dyDescent="0.3">
      <c r="A53" s="15" t="s">
        <v>71</v>
      </c>
      <c r="B53" s="12"/>
      <c r="C53" s="13"/>
    </row>
    <row r="54" spans="1:3" ht="16.2" x14ac:dyDescent="0.3">
      <c r="A54" s="15" t="s">
        <v>72</v>
      </c>
      <c r="B54" s="12"/>
      <c r="C54" s="13"/>
    </row>
    <row r="55" spans="1:3" ht="16.2" x14ac:dyDescent="0.3">
      <c r="A55" s="15" t="s">
        <v>73</v>
      </c>
      <c r="B55" s="12"/>
      <c r="C55" s="13"/>
    </row>
    <row r="56" spans="1:3" ht="16.2" x14ac:dyDescent="0.3">
      <c r="A56" s="15" t="s">
        <v>74</v>
      </c>
      <c r="B56" s="12"/>
      <c r="C56" s="13"/>
    </row>
    <row r="57" spans="1:3" ht="16.2" x14ac:dyDescent="0.3">
      <c r="A57" s="15" t="s">
        <v>75</v>
      </c>
      <c r="B57" s="12"/>
      <c r="C57" s="13"/>
    </row>
    <row r="58" spans="1:3" ht="16.2" x14ac:dyDescent="0.3">
      <c r="A58" s="15" t="s">
        <v>76</v>
      </c>
      <c r="B58" s="12"/>
      <c r="C58" s="13"/>
    </row>
    <row r="59" spans="1:3" ht="16.2" x14ac:dyDescent="0.3">
      <c r="A59" s="15" t="s">
        <v>77</v>
      </c>
      <c r="B59" s="12"/>
      <c r="C59" s="13"/>
    </row>
    <row r="60" spans="1:3" ht="16.2" x14ac:dyDescent="0.3">
      <c r="A60" s="15" t="s">
        <v>78</v>
      </c>
      <c r="B60" s="12"/>
      <c r="C60" s="13"/>
    </row>
    <row r="61" spans="1:3" ht="16.2" x14ac:dyDescent="0.3">
      <c r="A61" s="15" t="s">
        <v>79</v>
      </c>
      <c r="B61" s="12"/>
      <c r="C61" s="13"/>
    </row>
    <row r="62" spans="1:3" ht="16.8" thickBot="1" x14ac:dyDescent="0.35">
      <c r="A62" s="16" t="s">
        <v>80</v>
      </c>
      <c r="B62" s="17"/>
      <c r="C62" s="18"/>
    </row>
  </sheetData>
  <mergeCells count="2">
    <mergeCell ref="A1:C1"/>
    <mergeCell ref="A2:C2"/>
  </mergeCells>
  <pageMargins left="0.10416666666666667" right="0.29166666666666669"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K7"/>
  <sheetViews>
    <sheetView rightToLeft="1" zoomScale="115" zoomScaleNormal="115" workbookViewId="0">
      <pane ySplit="1" topLeftCell="A2" activePane="bottomLeft" state="frozen"/>
      <selection pane="bottomLeft" activeCell="A2" sqref="A2:D2"/>
    </sheetView>
  </sheetViews>
  <sheetFormatPr defaultColWidth="9.109375" defaultRowHeight="14.4" x14ac:dyDescent="0.3"/>
  <cols>
    <col min="1" max="1" width="22.6640625" style="27" customWidth="1"/>
    <col min="2" max="2" width="17.33203125" style="27" customWidth="1"/>
    <col min="3" max="3" width="22.88671875" style="27" customWidth="1"/>
    <col min="4" max="4" width="19.88671875" style="27" customWidth="1"/>
    <col min="5" max="16384" width="9.109375" style="27"/>
  </cols>
  <sheetData>
    <row r="1" spans="1:11" ht="66" customHeight="1" x14ac:dyDescent="0.3">
      <c r="A1" s="159"/>
      <c r="B1" s="160"/>
      <c r="C1" s="160"/>
      <c r="D1" s="161"/>
      <c r="E1" s="25"/>
      <c r="F1" s="25"/>
      <c r="G1" s="25"/>
    </row>
    <row r="2" spans="1:11" ht="17.399999999999999" thickBot="1" x14ac:dyDescent="0.35">
      <c r="A2" s="162" t="s">
        <v>328</v>
      </c>
      <c r="B2" s="163"/>
      <c r="C2" s="163"/>
      <c r="D2" s="164"/>
      <c r="E2" s="79"/>
      <c r="F2" s="79"/>
      <c r="G2" s="79"/>
      <c r="H2" s="79"/>
      <c r="I2" s="79"/>
      <c r="J2" s="79"/>
      <c r="K2" s="79"/>
    </row>
    <row r="3" spans="1:11" ht="16.2" x14ac:dyDescent="0.3">
      <c r="A3" s="80" t="s">
        <v>90</v>
      </c>
      <c r="B3" s="81"/>
      <c r="C3" s="82" t="s">
        <v>93</v>
      </c>
      <c r="D3" s="83"/>
      <c r="E3" s="79"/>
      <c r="F3" s="79"/>
      <c r="G3" s="119"/>
      <c r="H3" s="119"/>
      <c r="I3" s="119"/>
      <c r="J3" s="119"/>
      <c r="K3" s="119"/>
    </row>
    <row r="4" spans="1:11" ht="16.8" x14ac:dyDescent="0.3">
      <c r="A4" s="84" t="s">
        <v>316</v>
      </c>
      <c r="B4" s="85"/>
      <c r="C4" s="86" t="s">
        <v>317</v>
      </c>
      <c r="D4" s="87"/>
      <c r="E4" s="79"/>
      <c r="F4" s="79"/>
      <c r="G4" s="79"/>
      <c r="H4" s="79"/>
      <c r="I4" s="79"/>
      <c r="J4" s="79"/>
      <c r="K4" s="79"/>
    </row>
    <row r="5" spans="1:11" ht="16.2" x14ac:dyDescent="0.3">
      <c r="A5" s="84" t="s">
        <v>91</v>
      </c>
      <c r="B5" s="85"/>
      <c r="C5" s="86" t="s">
        <v>94</v>
      </c>
      <c r="D5" s="87"/>
      <c r="E5" s="79"/>
      <c r="F5" s="79"/>
      <c r="G5" s="79"/>
      <c r="H5" s="79"/>
      <c r="I5" s="79"/>
      <c r="J5" s="79"/>
      <c r="K5" s="79"/>
    </row>
    <row r="6" spans="1:11" ht="16.2" x14ac:dyDescent="0.3">
      <c r="A6" s="84" t="s">
        <v>92</v>
      </c>
      <c r="B6" s="85"/>
      <c r="C6" s="86" t="s">
        <v>318</v>
      </c>
      <c r="D6" s="87"/>
      <c r="E6" s="79"/>
      <c r="F6" s="79"/>
      <c r="G6" s="79"/>
      <c r="H6" s="79"/>
      <c r="I6" s="79"/>
      <c r="J6" s="79"/>
      <c r="K6" s="79"/>
    </row>
    <row r="7" spans="1:11" ht="16.8" thickBot="1" x14ac:dyDescent="0.35">
      <c r="A7" s="88" t="s">
        <v>319</v>
      </c>
      <c r="B7" s="89"/>
      <c r="C7" s="90" t="s">
        <v>95</v>
      </c>
      <c r="D7" s="91"/>
      <c r="E7" s="79"/>
      <c r="F7" s="79"/>
      <c r="G7" s="79"/>
      <c r="H7" s="79"/>
      <c r="I7" s="79"/>
      <c r="J7" s="79"/>
      <c r="K7" s="79"/>
    </row>
  </sheetData>
  <mergeCells count="2">
    <mergeCell ref="A1:D1"/>
    <mergeCell ref="A2:D2"/>
  </mergeCells>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K18"/>
  <sheetViews>
    <sheetView rightToLeft="1" zoomScale="115" zoomScaleNormal="115" workbookViewId="0">
      <pane ySplit="1" topLeftCell="A2" activePane="bottomLeft" state="frozen"/>
      <selection pane="bottomLeft" activeCell="H11" sqref="H11:H12"/>
    </sheetView>
  </sheetViews>
  <sheetFormatPr defaultColWidth="9.109375" defaultRowHeight="14.4" x14ac:dyDescent="0.3"/>
  <cols>
    <col min="1" max="1" width="22.6640625" style="27" customWidth="1"/>
    <col min="2" max="2" width="17.33203125" style="27" customWidth="1"/>
    <col min="3" max="3" width="22.88671875" style="27" customWidth="1"/>
    <col min="4" max="4" width="19.88671875" style="27" customWidth="1"/>
    <col min="5" max="16384" width="9.109375" style="27"/>
  </cols>
  <sheetData>
    <row r="1" spans="1:11" ht="66" customHeight="1" x14ac:dyDescent="0.3">
      <c r="A1" s="159"/>
      <c r="B1" s="160"/>
      <c r="C1" s="160"/>
      <c r="D1" s="161"/>
      <c r="E1" s="25"/>
      <c r="F1" s="25"/>
      <c r="G1" s="25"/>
    </row>
    <row r="2" spans="1:11" s="79" customFormat="1" ht="17.399999999999999" thickBot="1" x14ac:dyDescent="0.35">
      <c r="A2" s="162" t="s">
        <v>329</v>
      </c>
      <c r="B2" s="163"/>
      <c r="C2" s="163"/>
      <c r="D2" s="164"/>
    </row>
    <row r="3" spans="1:11" s="79" customFormat="1" ht="17.399999999999999" thickBot="1" x14ac:dyDescent="0.35">
      <c r="A3" s="103" t="s">
        <v>96</v>
      </c>
      <c r="B3" s="169"/>
      <c r="C3" s="169"/>
      <c r="D3" s="169"/>
      <c r="G3" s="119"/>
      <c r="H3" s="119"/>
      <c r="I3" s="119"/>
      <c r="J3" s="119"/>
      <c r="K3" s="119"/>
    </row>
    <row r="4" spans="1:11" s="79" customFormat="1" ht="17.399999999999999" thickBot="1" x14ac:dyDescent="0.55000000000000004">
      <c r="A4" s="104"/>
      <c r="B4" s="105" t="s">
        <v>99</v>
      </c>
      <c r="C4" s="105" t="s">
        <v>97</v>
      </c>
      <c r="D4" s="105" t="s">
        <v>98</v>
      </c>
    </row>
    <row r="5" spans="1:11" s="79" customFormat="1" ht="16.2" x14ac:dyDescent="0.45">
      <c r="A5" s="92" t="s">
        <v>100</v>
      </c>
      <c r="B5" s="99" t="s">
        <v>115</v>
      </c>
      <c r="C5" s="93"/>
      <c r="D5" s="94"/>
    </row>
    <row r="6" spans="1:11" s="79" customFormat="1" ht="18" x14ac:dyDescent="0.45">
      <c r="A6" s="95" t="s">
        <v>101</v>
      </c>
      <c r="B6" s="100" t="s">
        <v>321</v>
      </c>
      <c r="C6" s="96"/>
      <c r="D6" s="97"/>
    </row>
    <row r="7" spans="1:11" s="79" customFormat="1" ht="16.2" x14ac:dyDescent="0.45">
      <c r="A7" s="95" t="s">
        <v>102</v>
      </c>
      <c r="B7" s="100" t="s">
        <v>121</v>
      </c>
      <c r="C7" s="96"/>
      <c r="D7" s="97"/>
    </row>
    <row r="8" spans="1:11" s="79" customFormat="1" ht="16.2" x14ac:dyDescent="0.45">
      <c r="A8" s="95" t="s">
        <v>103</v>
      </c>
      <c r="B8" s="100" t="s">
        <v>121</v>
      </c>
      <c r="C8" s="96"/>
      <c r="D8" s="97"/>
    </row>
    <row r="9" spans="1:11" s="79" customFormat="1" ht="16.2" x14ac:dyDescent="0.45">
      <c r="A9" s="95" t="s">
        <v>104</v>
      </c>
      <c r="B9" s="100" t="s">
        <v>116</v>
      </c>
      <c r="C9" s="96"/>
      <c r="D9" s="97"/>
    </row>
    <row r="10" spans="1:11" s="79" customFormat="1" ht="16.2" x14ac:dyDescent="0.45">
      <c r="A10" s="95" t="s">
        <v>105</v>
      </c>
      <c r="B10" s="101" t="s">
        <v>117</v>
      </c>
      <c r="C10" s="96"/>
      <c r="D10" s="97"/>
    </row>
    <row r="11" spans="1:11" s="79" customFormat="1" ht="16.2" x14ac:dyDescent="0.45">
      <c r="A11" s="95" t="s">
        <v>106</v>
      </c>
      <c r="B11" s="100" t="s">
        <v>114</v>
      </c>
      <c r="C11" s="165"/>
      <c r="D11" s="166"/>
    </row>
    <row r="12" spans="1:11" s="79" customFormat="1" ht="16.2" x14ac:dyDescent="0.45">
      <c r="A12" s="106" t="s">
        <v>107</v>
      </c>
      <c r="B12" s="100" t="s">
        <v>118</v>
      </c>
      <c r="C12" s="165"/>
      <c r="D12" s="166"/>
    </row>
    <row r="13" spans="1:11" s="79" customFormat="1" ht="16.2" x14ac:dyDescent="0.45">
      <c r="A13" s="95" t="s">
        <v>108</v>
      </c>
      <c r="B13" s="100" t="s">
        <v>120</v>
      </c>
      <c r="C13" s="165"/>
      <c r="D13" s="166"/>
    </row>
    <row r="14" spans="1:11" s="79" customFormat="1" ht="18" x14ac:dyDescent="0.45">
      <c r="A14" s="95" t="s">
        <v>109</v>
      </c>
      <c r="B14" s="100" t="s">
        <v>322</v>
      </c>
      <c r="C14" s="165"/>
      <c r="D14" s="166"/>
    </row>
    <row r="15" spans="1:11" s="79" customFormat="1" ht="16.2" x14ac:dyDescent="0.45">
      <c r="A15" s="95" t="s">
        <v>110</v>
      </c>
      <c r="B15" s="100" t="s">
        <v>120</v>
      </c>
      <c r="C15" s="165"/>
      <c r="D15" s="166"/>
    </row>
    <row r="16" spans="1:11" s="79" customFormat="1" ht="16.2" x14ac:dyDescent="0.45">
      <c r="A16" s="95" t="s">
        <v>111</v>
      </c>
      <c r="B16" s="100" t="s">
        <v>119</v>
      </c>
      <c r="C16" s="165"/>
      <c r="D16" s="166"/>
    </row>
    <row r="17" spans="1:4" s="79" customFormat="1" ht="16.2" x14ac:dyDescent="0.45">
      <c r="A17" s="95" t="s">
        <v>112</v>
      </c>
      <c r="B17" s="100" t="s">
        <v>120</v>
      </c>
      <c r="C17" s="165"/>
      <c r="D17" s="166"/>
    </row>
    <row r="18" spans="1:4" s="79" customFormat="1" ht="16.8" thickBot="1" x14ac:dyDescent="0.5">
      <c r="A18" s="98" t="s">
        <v>113</v>
      </c>
      <c r="B18" s="102" t="s">
        <v>120</v>
      </c>
      <c r="C18" s="167"/>
      <c r="D18" s="168"/>
    </row>
  </sheetData>
  <mergeCells count="11">
    <mergeCell ref="A1:D1"/>
    <mergeCell ref="C16:D16"/>
    <mergeCell ref="C17:D17"/>
    <mergeCell ref="C18:D18"/>
    <mergeCell ref="B3:D3"/>
    <mergeCell ref="A2:D2"/>
    <mergeCell ref="C11:D11"/>
    <mergeCell ref="C12:D12"/>
    <mergeCell ref="C14:D14"/>
    <mergeCell ref="C15:D15"/>
    <mergeCell ref="C13:D13"/>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G15"/>
  <sheetViews>
    <sheetView rightToLeft="1" zoomScale="115" zoomScaleNormal="115" workbookViewId="0">
      <pane ySplit="1" topLeftCell="A2" activePane="bottomLeft" state="frozen"/>
      <selection pane="bottomLeft" activeCell="B3" sqref="B3:E3"/>
    </sheetView>
  </sheetViews>
  <sheetFormatPr defaultColWidth="9.109375" defaultRowHeight="14.4" x14ac:dyDescent="0.3"/>
  <cols>
    <col min="1" max="1" width="22.6640625" style="27" customWidth="1"/>
    <col min="2" max="2" width="17.33203125" style="27" customWidth="1"/>
    <col min="3" max="3" width="22.88671875" style="27" customWidth="1"/>
    <col min="4" max="4" width="11.109375" style="27" customWidth="1"/>
    <col min="5" max="5" width="8.109375" style="27" customWidth="1"/>
    <col min="6" max="16384" width="9.109375" style="27"/>
  </cols>
  <sheetData>
    <row r="1" spans="1:7" ht="66" customHeight="1" x14ac:dyDescent="0.3">
      <c r="A1" s="159"/>
      <c r="B1" s="160"/>
      <c r="C1" s="160"/>
      <c r="D1" s="160"/>
      <c r="E1" s="35"/>
      <c r="F1" s="25"/>
      <c r="G1" s="25"/>
    </row>
    <row r="2" spans="1:7" s="79" customFormat="1" ht="17.399999999999999" thickBot="1" x14ac:dyDescent="0.35">
      <c r="A2" s="184" t="s">
        <v>183</v>
      </c>
      <c r="B2" s="185"/>
      <c r="C2" s="185"/>
      <c r="D2" s="185"/>
      <c r="E2" s="186"/>
    </row>
    <row r="3" spans="1:7" s="79" customFormat="1" ht="16.2" x14ac:dyDescent="0.45">
      <c r="A3" s="107" t="s">
        <v>184</v>
      </c>
      <c r="B3" s="175"/>
      <c r="C3" s="175"/>
      <c r="D3" s="175"/>
      <c r="E3" s="176"/>
    </row>
    <row r="4" spans="1:7" s="79" customFormat="1" ht="16.2" x14ac:dyDescent="0.45">
      <c r="A4" s="173" t="s">
        <v>185</v>
      </c>
      <c r="B4" s="108" t="s">
        <v>186</v>
      </c>
      <c r="C4" s="175"/>
      <c r="D4" s="175"/>
      <c r="E4" s="176"/>
    </row>
    <row r="5" spans="1:7" s="79" customFormat="1" ht="16.2" x14ac:dyDescent="0.45">
      <c r="A5" s="173"/>
      <c r="B5" s="108" t="s">
        <v>187</v>
      </c>
      <c r="C5" s="175"/>
      <c r="D5" s="175"/>
      <c r="E5" s="176"/>
    </row>
    <row r="6" spans="1:7" s="79" customFormat="1" ht="16.2" x14ac:dyDescent="0.45">
      <c r="A6" s="173"/>
      <c r="B6" s="108" t="s">
        <v>188</v>
      </c>
      <c r="C6" s="175"/>
      <c r="D6" s="175"/>
      <c r="E6" s="176"/>
    </row>
    <row r="7" spans="1:7" s="79" customFormat="1" ht="16.2" x14ac:dyDescent="0.45">
      <c r="A7" s="173"/>
      <c r="B7" s="108" t="s">
        <v>189</v>
      </c>
      <c r="C7" s="175"/>
      <c r="D7" s="175"/>
      <c r="E7" s="176"/>
    </row>
    <row r="8" spans="1:7" s="79" customFormat="1" ht="16.2" x14ac:dyDescent="0.3">
      <c r="A8" s="179" t="s">
        <v>190</v>
      </c>
      <c r="B8" s="181"/>
      <c r="C8" s="182"/>
      <c r="D8" s="182"/>
      <c r="E8" s="183"/>
    </row>
    <row r="9" spans="1:7" s="79" customFormat="1" ht="16.2" x14ac:dyDescent="0.3">
      <c r="A9" s="180"/>
      <c r="B9" s="108" t="s">
        <v>191</v>
      </c>
      <c r="C9" s="182"/>
      <c r="D9" s="182"/>
      <c r="E9" s="183"/>
    </row>
    <row r="10" spans="1:7" s="79" customFormat="1" ht="16.2" x14ac:dyDescent="0.45">
      <c r="A10" s="173" t="s">
        <v>192</v>
      </c>
      <c r="B10" s="108" t="s">
        <v>193</v>
      </c>
      <c r="C10" s="175"/>
      <c r="D10" s="175"/>
      <c r="E10" s="176"/>
    </row>
    <row r="11" spans="1:7" s="79" customFormat="1" ht="16.2" x14ac:dyDescent="0.45">
      <c r="A11" s="173"/>
      <c r="B11" s="108" t="s">
        <v>194</v>
      </c>
      <c r="C11" s="175"/>
      <c r="D11" s="175"/>
      <c r="E11" s="176"/>
    </row>
    <row r="12" spans="1:7" s="79" customFormat="1" ht="16.2" x14ac:dyDescent="0.45">
      <c r="A12" s="173"/>
      <c r="B12" s="108" t="s">
        <v>195</v>
      </c>
      <c r="C12" s="175"/>
      <c r="D12" s="175"/>
      <c r="E12" s="176"/>
    </row>
    <row r="13" spans="1:7" s="79" customFormat="1" ht="16.2" x14ac:dyDescent="0.3">
      <c r="A13" s="173" t="s">
        <v>196</v>
      </c>
      <c r="B13" s="175"/>
      <c r="C13" s="175"/>
      <c r="D13" s="175"/>
      <c r="E13" s="176"/>
    </row>
    <row r="14" spans="1:7" s="79" customFormat="1" ht="16.2" x14ac:dyDescent="0.3">
      <c r="A14" s="173"/>
      <c r="B14" s="175"/>
      <c r="C14" s="175"/>
      <c r="D14" s="175"/>
      <c r="E14" s="176"/>
    </row>
    <row r="15" spans="1:7" s="79" customFormat="1" ht="16.8" thickBot="1" x14ac:dyDescent="0.35">
      <c r="A15" s="174"/>
      <c r="B15" s="177"/>
      <c r="C15" s="177"/>
      <c r="D15" s="177"/>
      <c r="E15" s="178"/>
    </row>
  </sheetData>
  <mergeCells count="17">
    <mergeCell ref="A2:E2"/>
    <mergeCell ref="B3:E3"/>
    <mergeCell ref="A4:A7"/>
    <mergeCell ref="C4:E4"/>
    <mergeCell ref="A1:D1"/>
    <mergeCell ref="C5:E5"/>
    <mergeCell ref="C6:E6"/>
    <mergeCell ref="C7:E7"/>
    <mergeCell ref="A13:A15"/>
    <mergeCell ref="B13:E15"/>
    <mergeCell ref="A8:A9"/>
    <mergeCell ref="B8:E8"/>
    <mergeCell ref="C9:E9"/>
    <mergeCell ref="A10:A12"/>
    <mergeCell ref="C10:E10"/>
    <mergeCell ref="C11:E11"/>
    <mergeCell ref="C12:E12"/>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Instruction</vt:lpstr>
      <vt:lpstr>General</vt:lpstr>
      <vt:lpstr>Specifications Feed</vt:lpstr>
      <vt:lpstr>EnMS</vt:lpstr>
      <vt:lpstr>Consumption</vt:lpstr>
      <vt:lpstr>Product</vt:lpstr>
      <vt:lpstr>Pump</vt:lpstr>
      <vt:lpstr>Heat Exchanger</vt:lpstr>
      <vt:lpstr>Furnace</vt:lpstr>
      <vt:lpstr>Desalter</vt:lpstr>
      <vt:lpstr>Standard 401</vt:lpstr>
      <vt:lpstr>Standard 400</vt:lpstr>
      <vt:lpstr>Standard 1399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2024-01-01T07:36:42Z</dcterms:modified>
</cp:coreProperties>
</file>